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310" windowWidth="28665" windowHeight="7215" activeTab="5"/>
  </bookViews>
  <sheets>
    <sheet name="Столы - Тумбы" sheetId="1" r:id="rId1"/>
    <sheet name="Шкафы" sheetId="2" r:id="rId2"/>
    <sheet name="Составные элементы" sheetId="3" r:id="rId3"/>
    <sheet name="Компоновки" sheetId="4" r:id="rId4"/>
    <sheet name="Таблица" sheetId="5" r:id="rId5"/>
    <sheet name="ТО" sheetId="6" r:id="rId6"/>
  </sheets>
  <definedNames>
    <definedName name="Excel_BuiltIn_Print_Area_1">#REF!</definedName>
    <definedName name="Excel_BuiltIn_Print_Area_2">#REF!</definedName>
    <definedName name="Excel_BuiltIn_Print_Area_4">#REF!</definedName>
    <definedName name="Excel_BuiltIn_Print_Area_4_1">#REF!</definedName>
    <definedName name="_xlnm.Print_Area" localSheetId="3">'Компоновки'!$A$1:$M$50</definedName>
    <definedName name="_xlnm.Print_Area" localSheetId="2">'Составные элементы'!$A$1:$J$29</definedName>
    <definedName name="_xlnm.Print_Area" localSheetId="0">'Столы - Тумбы'!$A$1:$J$36</definedName>
    <definedName name="_xlnm.Print_Area" localSheetId="4">'Таблица'!$A$1:$H$50</definedName>
    <definedName name="_xlnm.Print_Area" localSheetId="5">'ТО'!$A$1:$B$18</definedName>
    <definedName name="_xlnm.Print_Area" localSheetId="1">'Шкафы'!$A$1:$J$33</definedName>
  </definedNames>
  <calcPr fullCalcOnLoad="1" refMode="R1C1"/>
</workbook>
</file>

<file path=xl/sharedStrings.xml><?xml version="1.0" encoding="utf-8"?>
<sst xmlns="http://schemas.openxmlformats.org/spreadsheetml/2006/main" count="424" uniqueCount="199">
  <si>
    <t>ООО «СЛАВЯНСКАЯ МЕБЕЛЬ»</t>
  </si>
  <si>
    <t>105064, г.Москва, Большой Казенный пер., д.8, стр.2</t>
  </si>
  <si>
    <t>Стол журнальный</t>
  </si>
  <si>
    <t>Тумбы</t>
  </si>
  <si>
    <t>www.slavmeb.ru</t>
  </si>
  <si>
    <t>Цена (руб.)</t>
  </si>
  <si>
    <t>Шкаф для одежды</t>
  </si>
  <si>
    <t>Наименование</t>
  </si>
  <si>
    <t>Артикул</t>
  </si>
  <si>
    <t>Коэфф. наценки</t>
  </si>
  <si>
    <t>Скидка</t>
  </si>
  <si>
    <t>1800х900х750</t>
  </si>
  <si>
    <t>45.01</t>
  </si>
  <si>
    <t>45.02</t>
  </si>
  <si>
    <t>45.03</t>
  </si>
  <si>
    <t>45.05</t>
  </si>
  <si>
    <t>45.11</t>
  </si>
  <si>
    <t>45.12</t>
  </si>
  <si>
    <t>45.13</t>
  </si>
  <si>
    <t>Брифинг-приставка</t>
  </si>
  <si>
    <t>45.14</t>
  </si>
  <si>
    <t>45.42</t>
  </si>
  <si>
    <t>45.43</t>
  </si>
  <si>
    <t>45.44</t>
  </si>
  <si>
    <t>45.46</t>
  </si>
  <si>
    <t>45.47</t>
  </si>
  <si>
    <t>45.01.х</t>
  </si>
  <si>
    <t>45.02.х</t>
  </si>
  <si>
    <t>45.03.х</t>
  </si>
  <si>
    <t>45.04.х</t>
  </si>
  <si>
    <t>45.05.х</t>
  </si>
  <si>
    <t>45.11.х</t>
  </si>
  <si>
    <t>45.12.х</t>
  </si>
  <si>
    <t>45.13.х</t>
  </si>
  <si>
    <t>45.14.х</t>
  </si>
  <si>
    <t>45.42.х</t>
  </si>
  <si>
    <t>45.43.х</t>
  </si>
  <si>
    <t>45.44.х</t>
  </si>
  <si>
    <t>45.46.х</t>
  </si>
  <si>
    <t>45.47.х</t>
  </si>
  <si>
    <t>45.31</t>
  </si>
  <si>
    <t>45.32</t>
  </si>
  <si>
    <t>45.33</t>
  </si>
  <si>
    <t>2000х900х750</t>
  </si>
  <si>
    <t>2200х1100х750</t>
  </si>
  <si>
    <t>3600х1100х750</t>
  </si>
  <si>
    <t>800х800х540</t>
  </si>
  <si>
    <t>1350х500х700</t>
  </si>
  <si>
    <t>1200х500х700</t>
  </si>
  <si>
    <t>600х420х2014</t>
  </si>
  <si>
    <t>600х420х852</t>
  </si>
  <si>
    <t>1200х420х852</t>
  </si>
  <si>
    <t>Стол рабочий правый 1800</t>
  </si>
  <si>
    <t>Стол рабочий левый 1800</t>
  </si>
  <si>
    <t>Стол рабочий правый 2000</t>
  </si>
  <si>
    <t>Стол рабочий левый 2000</t>
  </si>
  <si>
    <t>Тумба боковая 1350</t>
  </si>
  <si>
    <t>Тумба боковая 1200</t>
  </si>
  <si>
    <t>Тумба боковая с ящиками 1350</t>
  </si>
  <si>
    <t>45.35</t>
  </si>
  <si>
    <t>Стеллаж низкий узкий</t>
  </si>
  <si>
    <t>45.36</t>
  </si>
  <si>
    <t>Стеллаж низкий широкий</t>
  </si>
  <si>
    <t>45.37</t>
  </si>
  <si>
    <t>1800х420х852</t>
  </si>
  <si>
    <t>Греденция с дверьми</t>
  </si>
  <si>
    <t>45.38</t>
  </si>
  <si>
    <t>Греденция со стеклом</t>
  </si>
  <si>
    <t>Стеллаж высокий</t>
  </si>
  <si>
    <t>45.40</t>
  </si>
  <si>
    <t>45.39</t>
  </si>
  <si>
    <t>Шкаф высокий с низкой дверью</t>
  </si>
  <si>
    <t>45.41</t>
  </si>
  <si>
    <t>Шкаф высокий комбинированный со стеклом</t>
  </si>
  <si>
    <t>Шкаф высокий комбинированный</t>
  </si>
  <si>
    <t>Шкаф высокий со стеклом</t>
  </si>
  <si>
    <t>45.45</t>
  </si>
  <si>
    <t>Шкаф низкий узкий с дверью</t>
  </si>
  <si>
    <t>Шкаф низкий узкий со стеклом</t>
  </si>
  <si>
    <t>Шкаф низкий широкий с дверьми</t>
  </si>
  <si>
    <t>45.48</t>
  </si>
  <si>
    <t>Шкаф низкий широкий со стеклом</t>
  </si>
  <si>
    <t>45.49</t>
  </si>
  <si>
    <t>Шкаф высокий с высокой дверью</t>
  </si>
  <si>
    <t>45.50</t>
  </si>
  <si>
    <t>Дверь низкая</t>
  </si>
  <si>
    <t>Дверь средняя</t>
  </si>
  <si>
    <t>Дверь высокая</t>
  </si>
  <si>
    <t>45.51</t>
  </si>
  <si>
    <t>45.52</t>
  </si>
  <si>
    <t>45.53</t>
  </si>
  <si>
    <t>Дверь стеклянная низкая в рамке</t>
  </si>
  <si>
    <t>Дверь стеклянная средняя в рамке</t>
  </si>
  <si>
    <t>45.54</t>
  </si>
  <si>
    <t>45.55</t>
  </si>
  <si>
    <t>45.31.х</t>
  </si>
  <si>
    <t>45.32.х</t>
  </si>
  <si>
    <t>45.33.х</t>
  </si>
  <si>
    <t>45.35.х</t>
  </si>
  <si>
    <t>45.36.х</t>
  </si>
  <si>
    <t>45.40.х</t>
  </si>
  <si>
    <t>45.37.х</t>
  </si>
  <si>
    <t>45.38.х</t>
  </si>
  <si>
    <t>45.39.х</t>
  </si>
  <si>
    <t>45.51.х</t>
  </si>
  <si>
    <t>45.52.х</t>
  </si>
  <si>
    <t>45.53.х</t>
  </si>
  <si>
    <t>45.54.х</t>
  </si>
  <si>
    <t>45.55.х</t>
  </si>
  <si>
    <t>45.41.х</t>
  </si>
  <si>
    <t>45.50.х</t>
  </si>
  <si>
    <t>45.45.х</t>
  </si>
  <si>
    <t>45.48.х</t>
  </si>
  <si>
    <t>45.49.х</t>
  </si>
  <si>
    <t>596х16х764</t>
  </si>
  <si>
    <t>596х18х764</t>
  </si>
  <si>
    <t>596х16х1148</t>
  </si>
  <si>
    <t>596х18х1148</t>
  </si>
  <si>
    <t>596х16х1916</t>
  </si>
  <si>
    <t>Из ЛДСП в цвете "Белый" выполнены следующие элементы: опоры столов, царга в столах для заседаний/брифинге, корпус шкафов (кроме топа в низких шкафах), корпус тумб (кроме топа).</t>
  </si>
  <si>
    <t>Набор №1</t>
  </si>
  <si>
    <t>Набор №2</t>
  </si>
  <si>
    <t>Набор №3</t>
  </si>
  <si>
    <t>Набор №4</t>
  </si>
  <si>
    <t>Набор №5</t>
  </si>
  <si>
    <t>Набор №6</t>
  </si>
  <si>
    <t>Набор №7</t>
  </si>
  <si>
    <t>Набор №8</t>
  </si>
  <si>
    <t>Набор №9</t>
  </si>
  <si>
    <t>Набор №10</t>
  </si>
  <si>
    <t>Стол рабочий правый</t>
  </si>
  <si>
    <t>Стол рабочий левый</t>
  </si>
  <si>
    <t>Стол рабочий двухтумбовый 2000</t>
  </si>
  <si>
    <t>Стол рабочий двухтумбовый</t>
  </si>
  <si>
    <r>
      <t xml:space="preserve">МАТЕРИАЛ: </t>
    </r>
    <r>
      <rPr>
        <sz val="8"/>
        <rFont val="Arial"/>
        <family val="2"/>
      </rPr>
      <t>ЛДСП / Массив бука</t>
    </r>
  </si>
  <si>
    <t>Тумба боковая</t>
  </si>
  <si>
    <t>45.32*</t>
  </si>
  <si>
    <t>Тумба боковая с ящиками</t>
  </si>
  <si>
    <t>1200х700х700</t>
  </si>
  <si>
    <t>Вес кг</t>
  </si>
  <si>
    <t>Кол-во уп-к</t>
  </si>
  <si>
    <t>Стол для заседаний 2200</t>
  </si>
  <si>
    <t>Стол для заседаний 3600</t>
  </si>
  <si>
    <t>Греденция</t>
  </si>
  <si>
    <t>Объем м³</t>
  </si>
  <si>
    <t>Шкаф высокий комб. со стеклом</t>
  </si>
  <si>
    <t xml:space="preserve">Шкаф  низкий  широкий с дверьми </t>
  </si>
  <si>
    <t>Шкаф 45.45 оборудован металлической выдвижной штангой для одежды, цвет "черный".</t>
  </si>
  <si>
    <t>Столешницы и опоры толщиной 50 мм, выполнены из ЛДСП и массива бука (периметр столешниц, торцы опор). Царга - ЛДСП 16 мм, кромка ПВХ 0,4 мм. Фасады и корпус ящиков - ЛДСП 16 мм, донья - ХДФ 3,2 мм. Ящики подвесной тумбы на направляющих скрытого монтажа с доводчиком. Ручки в подвесной тумбе: металлические, тип "раковины", цвет "матовый хром". Опоры регулируемые по высоте, диапазон регулировки 15-20 мм. Ножки: металлические, цвет "матовый хром". Столы 45.01-45.04 необходимо комплектовать тумбами 45.31-45.33, которые выполняют функцию опоры для этих столов.</t>
  </si>
  <si>
    <t>Верхний и нижний щит выполнены из ЛДСП 25 мм, кромка ПВХ 2 мм. Боковые и задние стенки, полки, фасады - ЛДСП 16 мм,  кромка ПВХ 2 (фасады) и 0,4 мм. Раздвижные двери-купе на металлических направляющих, цвет "матовый хром", снабжены замком с нажимным действием. Ручки металлические, тип "раковины", цвет "матовый хром". Ящики в тумбе 45.33 на направляющих скрытого монтажа, с доводчиком. Опоры регулируемые по высоте, диапазон регулировки 15-20 мм. Ножки металлические, цвет "матовый хром". Тумбы 45.31-45.33 - выполняют функцию опоры для однотумбовых столов 45.01-45.04.</t>
  </si>
  <si>
    <t>Шкафы / Греденции</t>
  </si>
  <si>
    <t>Столы рабочие / Столы для заседаний / Брифинг-приставка / Стол журнальный</t>
  </si>
  <si>
    <t>Оформление заказа</t>
  </si>
  <si>
    <r>
      <t>При оформлении заказа, вместо "х" в название артикула необходимо указать номер цвета.</t>
    </r>
    <r>
      <rPr>
        <b/>
        <sz val="9"/>
        <rFont val="Arial"/>
        <family val="2"/>
      </rPr>
      <t xml:space="preserve">  Пример: </t>
    </r>
    <r>
      <rPr>
        <sz val="9"/>
        <rFont val="Arial"/>
        <family val="2"/>
      </rPr>
      <t>"Стол рабочий правый 1800" в комбинированном цвете (акация+белый)  будет иметь артикул -</t>
    </r>
    <r>
      <rPr>
        <b/>
        <sz val="9"/>
        <rFont val="Arial"/>
        <family val="2"/>
      </rPr>
      <t xml:space="preserve"> 45.01.71</t>
    </r>
  </si>
  <si>
    <t>Цены действительны с 31.07.15 г.</t>
  </si>
  <si>
    <t>Цены в рублях, включая НДС 18%</t>
  </si>
  <si>
    <t>Цветовое исполнение:</t>
  </si>
  <si>
    <t>1. АКАЦИЯ (80) (моноцвет)</t>
  </si>
  <si>
    <t>Описание исполнения: АКАЦИЯ+БЕЛЫЙ (71)</t>
  </si>
  <si>
    <t>Название изделия</t>
  </si>
  <si>
    <t>Вес (кг.)</t>
  </si>
  <si>
    <t>Объем
(м3)</t>
  </si>
  <si>
    <t>Рисунок изделия</t>
  </si>
  <si>
    <t>Акация (80)</t>
  </si>
  <si>
    <t>Акация/Белый (71)</t>
  </si>
  <si>
    <t>Упак.
(шт.)</t>
  </si>
  <si>
    <t>Размеры, ШхГхВ (мм.)</t>
  </si>
  <si>
    <t>Столы рабочие арт. 45.01-45.04 необходимо комплетовать тумбами (арт. 45.31-45.33), которые выступают  в качестве опор для данных столов.</t>
  </si>
  <si>
    <t>Примечание</t>
  </si>
  <si>
    <t>Накладки из массива бука: столешницы / торцы опор / рамки стеклянных дверей</t>
  </si>
  <si>
    <r>
      <t>ЦВЕТОВОЕ ИСПОЛНЕНИЕ:</t>
    </r>
    <r>
      <rPr>
        <sz val="8"/>
        <rFont val="Arial"/>
        <family val="2"/>
      </rPr>
      <t xml:space="preserve"> АКАЦИЯ (80); АКАЦИЯ/БЕЛЫЙ (71)</t>
    </r>
  </si>
  <si>
    <t>Столешницы/опоры: толщина 50 мм. Корпуса шкафов / тумб: толщина 16 мм; кромка ПВХ 2/0,4 мм</t>
  </si>
  <si>
    <t>Срок пр-ва</t>
  </si>
  <si>
    <t>Рисунок изделия в цвете:</t>
  </si>
  <si>
    <t>Дверь стеклянная в рамке низкая</t>
  </si>
  <si>
    <t>Дверь стеклянная в рамке средняя</t>
  </si>
  <si>
    <t>нет</t>
  </si>
  <si>
    <t>универсальные</t>
  </si>
  <si>
    <t>Фасады 45.51-45.55 - универсальные расположение левая/правая определяется при сборке.</t>
  </si>
  <si>
    <t>Цена  (руб.)   с учётом коэфф. наценки и скидки</t>
  </si>
  <si>
    <t>Размеры     (ШхГхВ), мм</t>
  </si>
  <si>
    <t>Из ЛДСП в цвете "Акация" выполнены следующие элементы: столешницы, царги, фасады, топы тумб/низких шкафов/греденций. Из ХДФ в цвете "акация" выполнены: задняя стенка шкафов/греденций. Из массива бука в цвете "акация" выполнены:  кромка столешниц/опор  в столах и брифинге.</t>
  </si>
  <si>
    <t>Шкаф-купе комбинированный правый</t>
  </si>
  <si>
    <t>Шкаф-купе комбинированный левый</t>
  </si>
  <si>
    <t>1200х420х2014</t>
  </si>
  <si>
    <t>45.60.х</t>
  </si>
  <si>
    <t>45.61.х</t>
  </si>
  <si>
    <t>Двери распашные в шкафах - универсальные, расположение левая/правая определяется при сборке.</t>
  </si>
  <si>
    <t>Топ и нижний щит выполнены из ЛДСП 25 мм, кромка ПВХ 2 мм. Боковины, щитовая распашная дверь и дверь-купе, полки, фасады ящиков: ЛДСП 16 мм, кромка ПВХ 2 (фасады) и 0,4 мм. Задняя стенка: ХДФ 3,2 мм, вставляется в пазы. Стеклянная дверь в буковой рамке, стекло тонированное, цвет "бронза", толщина 4 мм. Ручки: металлические, тип "скобы", цвет "матовый хром". Опоры регулируемые по высоте, диапазон регулировки 15-20 мм. Ножки: металлические, цвет "матовый хром".</t>
  </si>
  <si>
    <t>2. АКАЦИЯ/БЕЛЫЙ (71)</t>
  </si>
  <si>
    <r>
      <t>Кабинет руководителя</t>
    </r>
    <r>
      <rPr>
        <b/>
        <i/>
        <sz val="13"/>
        <rFont val="Arial"/>
        <family val="2"/>
      </rPr>
      <t xml:space="preserve"> «ЛОРД»</t>
    </r>
  </si>
  <si>
    <r>
      <t xml:space="preserve">Кабинет руководителя </t>
    </r>
    <r>
      <rPr>
        <b/>
        <i/>
        <sz val="13"/>
        <rFont val="Arial"/>
        <family val="2"/>
      </rPr>
      <t>«ЛОРД»</t>
    </r>
  </si>
  <si>
    <r>
      <rPr>
        <i/>
        <sz val="13"/>
        <rFont val="Arial"/>
        <family val="2"/>
      </rPr>
      <t xml:space="preserve">Кабинет руководителя </t>
    </r>
    <r>
      <rPr>
        <b/>
        <i/>
        <sz val="13"/>
        <rFont val="Arial"/>
        <family val="2"/>
      </rPr>
      <t>«ЛОРД»</t>
    </r>
  </si>
  <si>
    <t>45.06.х</t>
  </si>
  <si>
    <t>Стол рабочий двухтумбовый 1800</t>
  </si>
  <si>
    <t>1800х800х750</t>
  </si>
  <si>
    <r>
      <rPr>
        <sz val="9"/>
        <rFont val="Arial"/>
        <family val="2"/>
      </rPr>
      <t>тел./факс:</t>
    </r>
    <r>
      <rPr>
        <b/>
        <sz val="9"/>
        <rFont val="Arial"/>
        <family val="2"/>
      </rPr>
      <t xml:space="preserve"> +7 (495) 98-98-357</t>
    </r>
  </si>
  <si>
    <r>
      <rPr>
        <sz val="9"/>
        <rFont val="Arial"/>
        <family val="2"/>
      </rPr>
      <t xml:space="preserve">тел./факс: </t>
    </r>
    <r>
      <rPr>
        <b/>
        <sz val="9"/>
        <rFont val="Arial"/>
        <family val="2"/>
      </rPr>
      <t>+7 (495) 98-98-357</t>
    </r>
  </si>
  <si>
    <r>
      <t xml:space="preserve">тел./факс: </t>
    </r>
    <r>
      <rPr>
        <b/>
        <sz val="9"/>
        <rFont val="Arial"/>
        <family val="2"/>
      </rPr>
      <t>+7 (495) 98-98-357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</si>
</sst>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\ [$руб.-419];\-#,##0\ [$руб.-419]"/>
    <numFmt numFmtId="166" formatCode="[$-FC19]d\ mmmm\ yyyy\ &quot;г.&quot;"/>
    <numFmt numFmtId="167" formatCode="000000"/>
    <numFmt numFmtId="168" formatCode="#,##0.0"/>
    <numFmt numFmtId="169" formatCode="0.0"/>
  </numFmts>
  <fonts count="60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sz val="13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i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7" fillId="32" borderId="0" xfId="0" applyFont="1" applyFill="1" applyBorder="1" applyAlignment="1">
      <alignment horizontal="right" vertical="center" wrapText="1"/>
    </xf>
    <xf numFmtId="0" fontId="13" fillId="32" borderId="0" xfId="0" applyFont="1" applyFill="1" applyBorder="1" applyAlignment="1">
      <alignment horizontal="left" vertical="center"/>
    </xf>
    <xf numFmtId="0" fontId="14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8" fillId="33" borderId="0" xfId="42" applyFont="1" applyFill="1" applyBorder="1" applyAlignment="1" applyProtection="1">
      <alignment horizontal="right" vertic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8" fillId="0" borderId="0" xfId="42" applyFont="1" applyAlignment="1" applyProtection="1">
      <alignment horizontal="right"/>
      <protection/>
    </xf>
    <xf numFmtId="0" fontId="10" fillId="0" borderId="0" xfId="0" applyFont="1" applyFill="1" applyBorder="1" applyAlignment="1">
      <alignment vertical="center"/>
    </xf>
    <xf numFmtId="168" fontId="16" fillId="0" borderId="10" xfId="0" applyNumberFormat="1" applyFont="1" applyFill="1" applyBorder="1" applyAlignment="1">
      <alignment horizontal="center" vertical="center"/>
    </xf>
    <xf numFmtId="9" fontId="1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9" fontId="5" fillId="0" borderId="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center" wrapText="1"/>
    </xf>
    <xf numFmtId="169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9" fontId="7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7" fillId="0" borderId="0" xfId="42" applyFont="1" applyFill="1" applyBorder="1" applyAlignment="1" applyProtection="1">
      <alignment vertical="center" wrapText="1"/>
      <protection/>
    </xf>
    <xf numFmtId="0" fontId="8" fillId="0" borderId="0" xfId="42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10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/>
    </xf>
    <xf numFmtId="1" fontId="10" fillId="0" borderId="0" xfId="0" applyNumberFormat="1" applyFont="1" applyBorder="1" applyAlignment="1">
      <alignment vertical="top"/>
    </xf>
    <xf numFmtId="1" fontId="10" fillId="0" borderId="12" xfId="0" applyNumberFormat="1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0" fillId="0" borderId="0" xfId="0" applyFont="1" applyBorder="1" applyAlignment="1">
      <alignment horizontal="right"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32" borderId="0" xfId="0" applyFont="1" applyFill="1" applyAlignment="1">
      <alignment horizontal="right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5" fillId="0" borderId="10" xfId="0" applyFont="1" applyFill="1" applyBorder="1" applyAlignment="1">
      <alignment horizontal="right" vertical="center" wrapText="1"/>
    </xf>
    <xf numFmtId="1" fontId="10" fillId="0" borderId="12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164" fontId="9" fillId="32" borderId="0" xfId="0" applyNumberFormat="1" applyFont="1" applyFill="1" applyBorder="1" applyAlignment="1">
      <alignment horizontal="left" vertical="center"/>
    </xf>
    <xf numFmtId="164" fontId="9" fillId="32" borderId="0" xfId="0" applyNumberFormat="1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/>
    </xf>
    <xf numFmtId="1" fontId="9" fillId="0" borderId="20" xfId="0" applyNumberFormat="1" applyFont="1" applyBorder="1" applyAlignment="1">
      <alignment horizontal="right" vertical="center"/>
    </xf>
    <xf numFmtId="1" fontId="9" fillId="0" borderId="12" xfId="0" applyNumberFormat="1" applyFont="1" applyBorder="1" applyAlignment="1">
      <alignment horizontal="right" vertical="center"/>
    </xf>
    <xf numFmtId="1" fontId="59" fillId="0" borderId="11" xfId="0" applyNumberFormat="1" applyFont="1" applyBorder="1" applyAlignment="1">
      <alignment horizontal="right" vertical="center"/>
    </xf>
    <xf numFmtId="1" fontId="5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32" borderId="0" xfId="0" applyFont="1" applyFill="1" applyBorder="1" applyAlignment="1">
      <alignment horizontal="right" vertical="center"/>
    </xf>
    <xf numFmtId="0" fontId="7" fillId="32" borderId="0" xfId="0" applyFont="1" applyFill="1" applyBorder="1" applyAlignment="1">
      <alignment horizontal="right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left" vertical="center" wrapText="1"/>
    </xf>
    <xf numFmtId="0" fontId="10" fillId="32" borderId="13" xfId="0" applyNumberFormat="1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 wrapText="1"/>
    </xf>
    <xf numFmtId="0" fontId="8" fillId="32" borderId="0" xfId="42" applyFont="1" applyFill="1" applyBorder="1" applyAlignment="1" applyProtection="1">
      <alignment vertical="center" wrapText="1"/>
      <protection/>
    </xf>
    <xf numFmtId="0" fontId="5" fillId="32" borderId="0" xfId="0" applyFont="1" applyFill="1" applyBorder="1" applyAlignment="1">
      <alignment horizontal="right" vertical="center"/>
    </xf>
    <xf numFmtId="0" fontId="8" fillId="32" borderId="0" xfId="42" applyFont="1" applyFill="1" applyBorder="1" applyAlignment="1" applyProtection="1">
      <alignment horizontal="right" vertical="center"/>
      <protection/>
    </xf>
    <xf numFmtId="0" fontId="10" fillId="32" borderId="14" xfId="0" applyFont="1" applyFill="1" applyBorder="1" applyAlignment="1">
      <alignment vertical="center" wrapText="1"/>
    </xf>
    <xf numFmtId="0" fontId="10" fillId="32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8" fillId="0" borderId="0" xfId="42" applyFont="1" applyFill="1" applyBorder="1" applyAlignment="1" applyProtection="1">
      <alignment vertical="center" wrapText="1"/>
      <protection/>
    </xf>
    <xf numFmtId="0" fontId="8" fillId="0" borderId="0" xfId="42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right" vertical="center"/>
    </xf>
    <xf numFmtId="0" fontId="10" fillId="35" borderId="24" xfId="0" applyFont="1" applyFill="1" applyBorder="1" applyAlignment="1">
      <alignment/>
    </xf>
    <xf numFmtId="0" fontId="15" fillId="35" borderId="24" xfId="0" applyFont="1" applyFill="1" applyBorder="1" applyAlignment="1">
      <alignment horizontal="right" vertical="center"/>
    </xf>
    <xf numFmtId="2" fontId="5" fillId="32" borderId="13" xfId="0" applyNumberFormat="1" applyFont="1" applyFill="1" applyBorder="1" applyAlignment="1">
      <alignment horizontal="center" vertical="center"/>
    </xf>
    <xf numFmtId="2" fontId="5" fillId="32" borderId="14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 applyProtection="1">
      <alignment horizontal="center" vertical="center" wrapText="1"/>
      <protection hidden="1"/>
    </xf>
    <xf numFmtId="2" fontId="6" fillId="35" borderId="25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7" fillId="32" borderId="14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>
      <alignment horizontal="right" vertical="center" wrapText="1"/>
    </xf>
    <xf numFmtId="0" fontId="5" fillId="32" borderId="0" xfId="0" applyFont="1" applyFill="1" applyBorder="1" applyAlignment="1">
      <alignment horizontal="right" vertical="center" wrapText="1"/>
    </xf>
    <xf numFmtId="0" fontId="8" fillId="32" borderId="0" xfId="42" applyFont="1" applyFill="1" applyBorder="1" applyAlignment="1" applyProtection="1">
      <alignment horizontal="right" vertical="center" wrapText="1"/>
      <protection/>
    </xf>
    <xf numFmtId="0" fontId="12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left" vertical="center" wrapText="1"/>
    </xf>
    <xf numFmtId="0" fontId="10" fillId="32" borderId="26" xfId="0" applyFont="1" applyFill="1" applyBorder="1" applyAlignment="1">
      <alignment horizontal="center" wrapText="1"/>
    </xf>
    <xf numFmtId="0" fontId="10" fillId="32" borderId="13" xfId="0" applyFont="1" applyFill="1" applyBorder="1" applyAlignment="1">
      <alignment horizont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" fontId="16" fillId="35" borderId="24" xfId="0" applyNumberFormat="1" applyFont="1" applyFill="1" applyBorder="1" applyAlignment="1">
      <alignment horizontal="right" vertical="center"/>
    </xf>
    <xf numFmtId="0" fontId="16" fillId="35" borderId="29" xfId="0" applyFont="1" applyFill="1" applyBorder="1" applyAlignment="1">
      <alignment horizontal="right" vertical="center"/>
    </xf>
    <xf numFmtId="0" fontId="9" fillId="0" borderId="3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64" fontId="15" fillId="35" borderId="15" xfId="0" applyNumberFormat="1" applyFont="1" applyFill="1" applyBorder="1" applyAlignment="1">
      <alignment horizontal="center" vertical="center" wrapText="1"/>
    </xf>
    <xf numFmtId="164" fontId="15" fillId="35" borderId="17" xfId="0" applyNumberFormat="1" applyFont="1" applyFill="1" applyBorder="1" applyAlignment="1">
      <alignment horizontal="center" vertical="center" wrapText="1"/>
    </xf>
    <xf numFmtId="164" fontId="15" fillId="35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25.emf" /><Relationship Id="rId7" Type="http://schemas.openxmlformats.org/officeDocument/2006/relationships/image" Target="../media/image26.emf" /><Relationship Id="rId8" Type="http://schemas.openxmlformats.org/officeDocument/2006/relationships/image" Target="../media/image27.emf" /><Relationship Id="rId9" Type="http://schemas.openxmlformats.org/officeDocument/2006/relationships/image" Target="../media/image28.emf" /><Relationship Id="rId10" Type="http://schemas.openxmlformats.org/officeDocument/2006/relationships/image" Target="../media/image29.emf" /><Relationship Id="rId11" Type="http://schemas.openxmlformats.org/officeDocument/2006/relationships/image" Target="../media/image30.emf" /><Relationship Id="rId12" Type="http://schemas.openxmlformats.org/officeDocument/2006/relationships/image" Target="../media/image31.emf" /><Relationship Id="rId13" Type="http://schemas.openxmlformats.org/officeDocument/2006/relationships/image" Target="../media/image32.emf" /><Relationship Id="rId14" Type="http://schemas.openxmlformats.org/officeDocument/2006/relationships/image" Target="../media/image33.emf" /><Relationship Id="rId15" Type="http://schemas.openxmlformats.org/officeDocument/2006/relationships/image" Target="../media/image34.emf" /><Relationship Id="rId16" Type="http://schemas.openxmlformats.org/officeDocument/2006/relationships/image" Target="../media/image35.emf" /><Relationship Id="rId17" Type="http://schemas.openxmlformats.org/officeDocument/2006/relationships/image" Target="../media/image36.emf" /><Relationship Id="rId18" Type="http://schemas.openxmlformats.org/officeDocument/2006/relationships/image" Target="../media/image37.emf" /><Relationship Id="rId19" Type="http://schemas.openxmlformats.org/officeDocument/2006/relationships/image" Target="../media/image38.emf" /><Relationship Id="rId20" Type="http://schemas.openxmlformats.org/officeDocument/2006/relationships/image" Target="../media/image39.emf" /><Relationship Id="rId21" Type="http://schemas.openxmlformats.org/officeDocument/2006/relationships/image" Target="../media/image40.emf" /><Relationship Id="rId22" Type="http://schemas.openxmlformats.org/officeDocument/2006/relationships/image" Target="../media/image41.emf" /><Relationship Id="rId23" Type="http://schemas.openxmlformats.org/officeDocument/2006/relationships/image" Target="../media/image42.emf" /><Relationship Id="rId24" Type="http://schemas.openxmlformats.org/officeDocument/2006/relationships/image" Target="../media/image43.emf" /><Relationship Id="rId25" Type="http://schemas.openxmlformats.org/officeDocument/2006/relationships/image" Target="../media/image44.emf" /><Relationship Id="rId26" Type="http://schemas.openxmlformats.org/officeDocument/2006/relationships/image" Target="../media/image45.emf" /><Relationship Id="rId27" Type="http://schemas.openxmlformats.org/officeDocument/2006/relationships/image" Target="../media/image46.emf" /><Relationship Id="rId28" Type="http://schemas.openxmlformats.org/officeDocument/2006/relationships/image" Target="../media/image47.emf" /><Relationship Id="rId29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Relationship Id="rId2" Type="http://schemas.openxmlformats.org/officeDocument/2006/relationships/image" Target="../media/image49.emf" /><Relationship Id="rId3" Type="http://schemas.openxmlformats.org/officeDocument/2006/relationships/image" Target="../media/image50.emf" /><Relationship Id="rId4" Type="http://schemas.openxmlformats.org/officeDocument/2006/relationships/image" Target="../media/image51.emf" /><Relationship Id="rId5" Type="http://schemas.openxmlformats.org/officeDocument/2006/relationships/image" Target="../media/image52.emf" /><Relationship Id="rId6" Type="http://schemas.openxmlformats.org/officeDocument/2006/relationships/image" Target="../media/image53.emf" /><Relationship Id="rId7" Type="http://schemas.openxmlformats.org/officeDocument/2006/relationships/image" Target="../media/image54.emf" /><Relationship Id="rId8" Type="http://schemas.openxmlformats.org/officeDocument/2006/relationships/image" Target="../media/image55.emf" /><Relationship Id="rId9" Type="http://schemas.openxmlformats.org/officeDocument/2006/relationships/image" Target="../media/image56.emf" /><Relationship Id="rId10" Type="http://schemas.openxmlformats.org/officeDocument/2006/relationships/image" Target="../media/image57.emf" /><Relationship Id="rId11" Type="http://schemas.openxmlformats.org/officeDocument/2006/relationships/image" Target="../media/image58.emf" /><Relationship Id="rId12" Type="http://schemas.openxmlformats.org/officeDocument/2006/relationships/image" Target="../media/image59.emf" /><Relationship Id="rId13" Type="http://schemas.openxmlformats.org/officeDocument/2006/relationships/image" Target="../media/image60.emf" /><Relationship Id="rId14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1.emf" /><Relationship Id="rId2" Type="http://schemas.openxmlformats.org/officeDocument/2006/relationships/image" Target="../media/image62.emf" /><Relationship Id="rId3" Type="http://schemas.openxmlformats.org/officeDocument/2006/relationships/image" Target="../media/image63.emf" /><Relationship Id="rId4" Type="http://schemas.openxmlformats.org/officeDocument/2006/relationships/image" Target="../media/image64.emf" /><Relationship Id="rId5" Type="http://schemas.openxmlformats.org/officeDocument/2006/relationships/image" Target="../media/image65.emf" /><Relationship Id="rId6" Type="http://schemas.openxmlformats.org/officeDocument/2006/relationships/image" Target="../media/image66.emf" /><Relationship Id="rId7" Type="http://schemas.openxmlformats.org/officeDocument/2006/relationships/image" Target="../media/image67.emf" /><Relationship Id="rId8" Type="http://schemas.openxmlformats.org/officeDocument/2006/relationships/image" Target="../media/image68.emf" /><Relationship Id="rId9" Type="http://schemas.openxmlformats.org/officeDocument/2006/relationships/image" Target="../media/image69.emf" /><Relationship Id="rId10" Type="http://schemas.openxmlformats.org/officeDocument/2006/relationships/image" Target="../media/image70.emf" /><Relationship Id="rId11" Type="http://schemas.openxmlformats.org/officeDocument/2006/relationships/image" Target="../media/image1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1.wmf" /><Relationship Id="rId2" Type="http://schemas.openxmlformats.org/officeDocument/2006/relationships/image" Target="../media/image1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16</xdr:row>
      <xdr:rowOff>28575</xdr:rowOff>
    </xdr:from>
    <xdr:to>
      <xdr:col>7</xdr:col>
      <xdr:colOff>1733550</xdr:colOff>
      <xdr:row>17</xdr:row>
      <xdr:rowOff>371475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943225"/>
          <a:ext cx="1685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16</xdr:row>
      <xdr:rowOff>28575</xdr:rowOff>
    </xdr:from>
    <xdr:to>
      <xdr:col>8</xdr:col>
      <xdr:colOff>1657350</xdr:colOff>
      <xdr:row>17</xdr:row>
      <xdr:rowOff>352425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2943225"/>
          <a:ext cx="1609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18</xdr:row>
      <xdr:rowOff>38100</xdr:rowOff>
    </xdr:from>
    <xdr:to>
      <xdr:col>7</xdr:col>
      <xdr:colOff>1704975</xdr:colOff>
      <xdr:row>19</xdr:row>
      <xdr:rowOff>361950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3714750"/>
          <a:ext cx="1619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18</xdr:row>
      <xdr:rowOff>38100</xdr:rowOff>
    </xdr:from>
    <xdr:to>
      <xdr:col>8</xdr:col>
      <xdr:colOff>1647825</xdr:colOff>
      <xdr:row>19</xdr:row>
      <xdr:rowOff>352425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86525" y="3714750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20</xdr:row>
      <xdr:rowOff>28575</xdr:rowOff>
    </xdr:from>
    <xdr:to>
      <xdr:col>7</xdr:col>
      <xdr:colOff>1485900</xdr:colOff>
      <xdr:row>21</xdr:row>
      <xdr:rowOff>342900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43475" y="4467225"/>
          <a:ext cx="1219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</xdr:row>
      <xdr:rowOff>28575</xdr:rowOff>
    </xdr:from>
    <xdr:to>
      <xdr:col>8</xdr:col>
      <xdr:colOff>1438275</xdr:colOff>
      <xdr:row>21</xdr:row>
      <xdr:rowOff>333375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467225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22</xdr:row>
      <xdr:rowOff>28575</xdr:rowOff>
    </xdr:from>
    <xdr:to>
      <xdr:col>7</xdr:col>
      <xdr:colOff>1485900</xdr:colOff>
      <xdr:row>22</xdr:row>
      <xdr:rowOff>733425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14900" y="5248275"/>
          <a:ext cx="1238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22</xdr:row>
      <xdr:rowOff>28575</xdr:rowOff>
    </xdr:from>
    <xdr:to>
      <xdr:col>8</xdr:col>
      <xdr:colOff>1457325</xdr:colOff>
      <xdr:row>22</xdr:row>
      <xdr:rowOff>733425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48450" y="5248275"/>
          <a:ext cx="1238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23</xdr:row>
      <xdr:rowOff>28575</xdr:rowOff>
    </xdr:from>
    <xdr:to>
      <xdr:col>7</xdr:col>
      <xdr:colOff>1628775</xdr:colOff>
      <xdr:row>23</xdr:row>
      <xdr:rowOff>752475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6010275"/>
          <a:ext cx="1524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23</xdr:row>
      <xdr:rowOff>28575</xdr:rowOff>
    </xdr:from>
    <xdr:to>
      <xdr:col>8</xdr:col>
      <xdr:colOff>1628775</xdr:colOff>
      <xdr:row>23</xdr:row>
      <xdr:rowOff>752475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24625" y="6010275"/>
          <a:ext cx="1533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24</xdr:row>
      <xdr:rowOff>76200</xdr:rowOff>
    </xdr:from>
    <xdr:to>
      <xdr:col>7</xdr:col>
      <xdr:colOff>1362075</xdr:colOff>
      <xdr:row>24</xdr:row>
      <xdr:rowOff>704850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57775" y="681990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24</xdr:row>
      <xdr:rowOff>66675</xdr:rowOff>
    </xdr:from>
    <xdr:to>
      <xdr:col>8</xdr:col>
      <xdr:colOff>1343025</xdr:colOff>
      <xdr:row>24</xdr:row>
      <xdr:rowOff>704850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72275" y="6810375"/>
          <a:ext cx="990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25</xdr:row>
      <xdr:rowOff>85725</xdr:rowOff>
    </xdr:from>
    <xdr:to>
      <xdr:col>7</xdr:col>
      <xdr:colOff>1314450</xdr:colOff>
      <xdr:row>25</xdr:row>
      <xdr:rowOff>676275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24450" y="7591425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25</xdr:row>
      <xdr:rowOff>76200</xdr:rowOff>
    </xdr:from>
    <xdr:to>
      <xdr:col>8</xdr:col>
      <xdr:colOff>1314450</xdr:colOff>
      <xdr:row>25</xdr:row>
      <xdr:rowOff>695325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38950" y="7581900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26</xdr:row>
      <xdr:rowOff>57150</xdr:rowOff>
    </xdr:from>
    <xdr:to>
      <xdr:col>7</xdr:col>
      <xdr:colOff>1323975</xdr:colOff>
      <xdr:row>27</xdr:row>
      <xdr:rowOff>333375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0" y="8324850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26</xdr:row>
      <xdr:rowOff>28575</xdr:rowOff>
    </xdr:from>
    <xdr:to>
      <xdr:col>8</xdr:col>
      <xdr:colOff>1333500</xdr:colOff>
      <xdr:row>27</xdr:row>
      <xdr:rowOff>352425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53225" y="8296275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28</xdr:row>
      <xdr:rowOff>28575</xdr:rowOff>
    </xdr:from>
    <xdr:to>
      <xdr:col>7</xdr:col>
      <xdr:colOff>1428750</xdr:colOff>
      <xdr:row>28</xdr:row>
      <xdr:rowOff>752475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38725" y="9058275"/>
          <a:ext cx="1057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28</xdr:row>
      <xdr:rowOff>28575</xdr:rowOff>
    </xdr:from>
    <xdr:to>
      <xdr:col>8</xdr:col>
      <xdr:colOff>1343025</xdr:colOff>
      <xdr:row>28</xdr:row>
      <xdr:rowOff>733425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62750" y="9058275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57150</xdr:rowOff>
    </xdr:to>
    <xdr:pic>
      <xdr:nvPicPr>
        <xdr:cNvPr id="19" name="Рисунок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17</xdr:row>
      <xdr:rowOff>28575</xdr:rowOff>
    </xdr:from>
    <xdr:to>
      <xdr:col>7</xdr:col>
      <xdr:colOff>752475</xdr:colOff>
      <xdr:row>17</xdr:row>
      <xdr:rowOff>933450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724275"/>
          <a:ext cx="342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17</xdr:row>
      <xdr:rowOff>28575</xdr:rowOff>
    </xdr:from>
    <xdr:to>
      <xdr:col>8</xdr:col>
      <xdr:colOff>752475</xdr:colOff>
      <xdr:row>17</xdr:row>
      <xdr:rowOff>933450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3724275"/>
          <a:ext cx="352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18</xdr:row>
      <xdr:rowOff>19050</xdr:rowOff>
    </xdr:from>
    <xdr:to>
      <xdr:col>7</xdr:col>
      <xdr:colOff>742950</xdr:colOff>
      <xdr:row>18</xdr:row>
      <xdr:rowOff>914400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4667250"/>
          <a:ext cx="342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18</xdr:row>
      <xdr:rowOff>38100</xdr:rowOff>
    </xdr:from>
    <xdr:to>
      <xdr:col>8</xdr:col>
      <xdr:colOff>733425</xdr:colOff>
      <xdr:row>18</xdr:row>
      <xdr:rowOff>933450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4686300"/>
          <a:ext cx="352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19</xdr:row>
      <xdr:rowOff>28575</xdr:rowOff>
    </xdr:from>
    <xdr:to>
      <xdr:col>7</xdr:col>
      <xdr:colOff>742950</xdr:colOff>
      <xdr:row>19</xdr:row>
      <xdr:rowOff>923925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05400" y="5629275"/>
          <a:ext cx="342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19</xdr:row>
      <xdr:rowOff>19050</xdr:rowOff>
    </xdr:from>
    <xdr:to>
      <xdr:col>8</xdr:col>
      <xdr:colOff>752475</xdr:colOff>
      <xdr:row>19</xdr:row>
      <xdr:rowOff>933450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5619750"/>
          <a:ext cx="361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20</xdr:row>
      <xdr:rowOff>28575</xdr:rowOff>
    </xdr:from>
    <xdr:to>
      <xdr:col>7</xdr:col>
      <xdr:colOff>723900</xdr:colOff>
      <xdr:row>20</xdr:row>
      <xdr:rowOff>923925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86350" y="6581775"/>
          <a:ext cx="342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20</xdr:row>
      <xdr:rowOff>28575</xdr:rowOff>
    </xdr:from>
    <xdr:to>
      <xdr:col>8</xdr:col>
      <xdr:colOff>762000</xdr:colOff>
      <xdr:row>20</xdr:row>
      <xdr:rowOff>942975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00775" y="6581775"/>
          <a:ext cx="361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21</xdr:row>
      <xdr:rowOff>28575</xdr:rowOff>
    </xdr:from>
    <xdr:to>
      <xdr:col>7</xdr:col>
      <xdr:colOff>723900</xdr:colOff>
      <xdr:row>21</xdr:row>
      <xdr:rowOff>933450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86350" y="7534275"/>
          <a:ext cx="342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21</xdr:row>
      <xdr:rowOff>28575</xdr:rowOff>
    </xdr:from>
    <xdr:to>
      <xdr:col>8</xdr:col>
      <xdr:colOff>752475</xdr:colOff>
      <xdr:row>21</xdr:row>
      <xdr:rowOff>933450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7534275"/>
          <a:ext cx="352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16</xdr:row>
      <xdr:rowOff>38100</xdr:rowOff>
    </xdr:from>
    <xdr:to>
      <xdr:col>8</xdr:col>
      <xdr:colOff>752475</xdr:colOff>
      <xdr:row>16</xdr:row>
      <xdr:rowOff>933450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2781300"/>
          <a:ext cx="361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16</xdr:row>
      <xdr:rowOff>38100</xdr:rowOff>
    </xdr:from>
    <xdr:to>
      <xdr:col>7</xdr:col>
      <xdr:colOff>742950</xdr:colOff>
      <xdr:row>16</xdr:row>
      <xdr:rowOff>933450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05400" y="2781300"/>
          <a:ext cx="342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24</xdr:row>
      <xdr:rowOff>142875</xdr:rowOff>
    </xdr:from>
    <xdr:to>
      <xdr:col>8</xdr:col>
      <xdr:colOff>819150</xdr:colOff>
      <xdr:row>24</xdr:row>
      <xdr:rowOff>781050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05525" y="10506075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24</xdr:row>
      <xdr:rowOff>123825</xdr:rowOff>
    </xdr:from>
    <xdr:to>
      <xdr:col>7</xdr:col>
      <xdr:colOff>762000</xdr:colOff>
      <xdr:row>24</xdr:row>
      <xdr:rowOff>762000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53000" y="10487025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25</xdr:row>
      <xdr:rowOff>114300</xdr:rowOff>
    </xdr:from>
    <xdr:to>
      <xdr:col>8</xdr:col>
      <xdr:colOff>847725</xdr:colOff>
      <xdr:row>25</xdr:row>
      <xdr:rowOff>828675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0" y="11430000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25</xdr:row>
      <xdr:rowOff>123825</xdr:rowOff>
    </xdr:from>
    <xdr:to>
      <xdr:col>7</xdr:col>
      <xdr:colOff>838200</xdr:colOff>
      <xdr:row>25</xdr:row>
      <xdr:rowOff>838200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1143952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26</xdr:row>
      <xdr:rowOff>104775</xdr:rowOff>
    </xdr:from>
    <xdr:to>
      <xdr:col>8</xdr:col>
      <xdr:colOff>990600</xdr:colOff>
      <xdr:row>26</xdr:row>
      <xdr:rowOff>857250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53125" y="12372975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26</xdr:row>
      <xdr:rowOff>142875</xdr:rowOff>
    </xdr:from>
    <xdr:to>
      <xdr:col>7</xdr:col>
      <xdr:colOff>981075</xdr:colOff>
      <xdr:row>26</xdr:row>
      <xdr:rowOff>885825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48225" y="124110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27</xdr:row>
      <xdr:rowOff>95250</xdr:rowOff>
    </xdr:from>
    <xdr:to>
      <xdr:col>8</xdr:col>
      <xdr:colOff>971550</xdr:colOff>
      <xdr:row>27</xdr:row>
      <xdr:rowOff>876300</xdr:rowOff>
    </xdr:to>
    <xdr:pic>
      <xdr:nvPicPr>
        <xdr:cNvPr id="19" name="Рисунок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34075" y="13315950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27</xdr:row>
      <xdr:rowOff>85725</xdr:rowOff>
    </xdr:from>
    <xdr:to>
      <xdr:col>7</xdr:col>
      <xdr:colOff>1000125</xdr:colOff>
      <xdr:row>27</xdr:row>
      <xdr:rowOff>866775</xdr:rowOff>
    </xdr:to>
    <xdr:pic>
      <xdr:nvPicPr>
        <xdr:cNvPr id="20" name="Рисунок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67275" y="1330642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28</xdr:row>
      <xdr:rowOff>85725</xdr:rowOff>
    </xdr:from>
    <xdr:to>
      <xdr:col>8</xdr:col>
      <xdr:colOff>1076325</xdr:colOff>
      <xdr:row>28</xdr:row>
      <xdr:rowOff>866775</xdr:rowOff>
    </xdr:to>
    <xdr:pic>
      <xdr:nvPicPr>
        <xdr:cNvPr id="21" name="Рисунок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867400" y="14258925"/>
          <a:ext cx="1009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28</xdr:row>
      <xdr:rowOff>95250</xdr:rowOff>
    </xdr:from>
    <xdr:to>
      <xdr:col>7</xdr:col>
      <xdr:colOff>1047750</xdr:colOff>
      <xdr:row>28</xdr:row>
      <xdr:rowOff>857250</xdr:rowOff>
    </xdr:to>
    <xdr:pic>
      <xdr:nvPicPr>
        <xdr:cNvPr id="22" name="Рисунок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00" y="14268450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29</xdr:row>
      <xdr:rowOff>76200</xdr:rowOff>
    </xdr:from>
    <xdr:to>
      <xdr:col>8</xdr:col>
      <xdr:colOff>1095375</xdr:colOff>
      <xdr:row>29</xdr:row>
      <xdr:rowOff>866775</xdr:rowOff>
    </xdr:to>
    <xdr:pic>
      <xdr:nvPicPr>
        <xdr:cNvPr id="23" name="Рисунок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67400" y="1520190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29</xdr:row>
      <xdr:rowOff>95250</xdr:rowOff>
    </xdr:from>
    <xdr:to>
      <xdr:col>7</xdr:col>
      <xdr:colOff>1047750</xdr:colOff>
      <xdr:row>29</xdr:row>
      <xdr:rowOff>866775</xdr:rowOff>
    </xdr:to>
    <xdr:pic>
      <xdr:nvPicPr>
        <xdr:cNvPr id="24" name="Рисунок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00" y="15220950"/>
          <a:ext cx="990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22</xdr:row>
      <xdr:rowOff>47625</xdr:rowOff>
    </xdr:from>
    <xdr:to>
      <xdr:col>7</xdr:col>
      <xdr:colOff>828675</xdr:colOff>
      <xdr:row>22</xdr:row>
      <xdr:rowOff>923925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19675" y="85058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23</xdr:row>
      <xdr:rowOff>28575</xdr:rowOff>
    </xdr:from>
    <xdr:to>
      <xdr:col>8</xdr:col>
      <xdr:colOff>847725</xdr:colOff>
      <xdr:row>23</xdr:row>
      <xdr:rowOff>923925</xdr:rowOff>
    </xdr:to>
    <xdr:pic>
      <xdr:nvPicPr>
        <xdr:cNvPr id="26" name="Рисунок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124575" y="9439275"/>
          <a:ext cx="523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23</xdr:row>
      <xdr:rowOff>28575</xdr:rowOff>
    </xdr:from>
    <xdr:to>
      <xdr:col>7</xdr:col>
      <xdr:colOff>828675</xdr:colOff>
      <xdr:row>23</xdr:row>
      <xdr:rowOff>923925</xdr:rowOff>
    </xdr:to>
    <xdr:pic>
      <xdr:nvPicPr>
        <xdr:cNvPr id="27" name="Рисунок 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00625" y="9439275"/>
          <a:ext cx="533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22</xdr:row>
      <xdr:rowOff>38100</xdr:rowOff>
    </xdr:from>
    <xdr:to>
      <xdr:col>8</xdr:col>
      <xdr:colOff>828675</xdr:colOff>
      <xdr:row>22</xdr:row>
      <xdr:rowOff>914400</xdr:rowOff>
    </xdr:to>
    <xdr:pic>
      <xdr:nvPicPr>
        <xdr:cNvPr id="28" name="Рисунок 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115050" y="8496300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3</xdr:row>
      <xdr:rowOff>57150</xdr:rowOff>
    </xdr:to>
    <xdr:pic>
      <xdr:nvPicPr>
        <xdr:cNvPr id="29" name="Рисунок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16</xdr:row>
      <xdr:rowOff>190500</xdr:rowOff>
    </xdr:from>
    <xdr:to>
      <xdr:col>7</xdr:col>
      <xdr:colOff>771525</xdr:colOff>
      <xdr:row>16</xdr:row>
      <xdr:rowOff>771525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2962275"/>
          <a:ext cx="457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16</xdr:row>
      <xdr:rowOff>190500</xdr:rowOff>
    </xdr:from>
    <xdr:to>
      <xdr:col>8</xdr:col>
      <xdr:colOff>809625</xdr:colOff>
      <xdr:row>16</xdr:row>
      <xdr:rowOff>781050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962275"/>
          <a:ext cx="457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17</xdr:row>
      <xdr:rowOff>123825</xdr:rowOff>
    </xdr:from>
    <xdr:to>
      <xdr:col>8</xdr:col>
      <xdr:colOff>933450</xdr:colOff>
      <xdr:row>17</xdr:row>
      <xdr:rowOff>800100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34100" y="384810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17</xdr:row>
      <xdr:rowOff>142875</xdr:rowOff>
    </xdr:from>
    <xdr:to>
      <xdr:col>7</xdr:col>
      <xdr:colOff>933450</xdr:colOff>
      <xdr:row>17</xdr:row>
      <xdr:rowOff>809625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76825" y="386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18</xdr:row>
      <xdr:rowOff>47625</xdr:rowOff>
    </xdr:from>
    <xdr:to>
      <xdr:col>8</xdr:col>
      <xdr:colOff>742950</xdr:colOff>
      <xdr:row>18</xdr:row>
      <xdr:rowOff>1028700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0" y="4724400"/>
          <a:ext cx="381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18</xdr:row>
      <xdr:rowOff>57150</xdr:rowOff>
    </xdr:from>
    <xdr:to>
      <xdr:col>7</xdr:col>
      <xdr:colOff>752475</xdr:colOff>
      <xdr:row>18</xdr:row>
      <xdr:rowOff>1038225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29225" y="4733925"/>
          <a:ext cx="390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19</xdr:row>
      <xdr:rowOff>142875</xdr:rowOff>
    </xdr:from>
    <xdr:to>
      <xdr:col>8</xdr:col>
      <xdr:colOff>1000125</xdr:colOff>
      <xdr:row>19</xdr:row>
      <xdr:rowOff>828675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48375" y="5915025"/>
          <a:ext cx="876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19</xdr:row>
      <xdr:rowOff>161925</xdr:rowOff>
    </xdr:from>
    <xdr:to>
      <xdr:col>7</xdr:col>
      <xdr:colOff>1009650</xdr:colOff>
      <xdr:row>19</xdr:row>
      <xdr:rowOff>838200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5934075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21</xdr:row>
      <xdr:rowOff>152400</xdr:rowOff>
    </xdr:from>
    <xdr:to>
      <xdr:col>7</xdr:col>
      <xdr:colOff>361950</xdr:colOff>
      <xdr:row>22</xdr:row>
      <xdr:rowOff>247650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53000" y="7258050"/>
          <a:ext cx="276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20</xdr:row>
      <xdr:rowOff>371475</xdr:rowOff>
    </xdr:from>
    <xdr:to>
      <xdr:col>7</xdr:col>
      <xdr:colOff>657225</xdr:colOff>
      <xdr:row>22</xdr:row>
      <xdr:rowOff>228600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76850" y="7096125"/>
          <a:ext cx="247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20</xdr:row>
      <xdr:rowOff>57150</xdr:rowOff>
    </xdr:from>
    <xdr:to>
      <xdr:col>7</xdr:col>
      <xdr:colOff>962025</xdr:colOff>
      <xdr:row>22</xdr:row>
      <xdr:rowOff>180975</xdr:rowOff>
    </xdr:to>
    <xdr:pic>
      <xdr:nvPicPr>
        <xdr:cNvPr id="11" name="Рисунок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00700" y="6781800"/>
          <a:ext cx="228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23</xdr:row>
      <xdr:rowOff>333375</xdr:rowOff>
    </xdr:from>
    <xdr:to>
      <xdr:col>7</xdr:col>
      <xdr:colOff>485775</xdr:colOff>
      <xdr:row>24</xdr:row>
      <xdr:rowOff>342900</xdr:rowOff>
    </xdr:to>
    <xdr:pic>
      <xdr:nvPicPr>
        <xdr:cNvPr id="12" name="Рисунок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67300" y="8201025"/>
          <a:ext cx="285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23</xdr:row>
      <xdr:rowOff>104775</xdr:rowOff>
    </xdr:from>
    <xdr:to>
      <xdr:col>7</xdr:col>
      <xdr:colOff>838200</xdr:colOff>
      <xdr:row>24</xdr:row>
      <xdr:rowOff>257175</xdr:rowOff>
    </xdr:to>
    <xdr:pic>
      <xdr:nvPicPr>
        <xdr:cNvPr id="13" name="Рисунок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48300" y="7972425"/>
          <a:ext cx="257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3</xdr:row>
      <xdr:rowOff>47625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10</xdr:row>
      <xdr:rowOff>38100</xdr:rowOff>
    </xdr:from>
    <xdr:to>
      <xdr:col>0</xdr:col>
      <xdr:colOff>1962150</xdr:colOff>
      <xdr:row>16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52450" y="1714500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10</xdr:row>
      <xdr:rowOff>57150</xdr:rowOff>
    </xdr:from>
    <xdr:to>
      <xdr:col>7</xdr:col>
      <xdr:colOff>1781175</xdr:colOff>
      <xdr:row>16</xdr:row>
      <xdr:rowOff>171450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733550"/>
          <a:ext cx="1323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18</xdr:row>
      <xdr:rowOff>57150</xdr:rowOff>
    </xdr:from>
    <xdr:to>
      <xdr:col>0</xdr:col>
      <xdr:colOff>2066925</xdr:colOff>
      <xdr:row>24</xdr:row>
      <xdr:rowOff>180975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3076575"/>
          <a:ext cx="1524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18</xdr:row>
      <xdr:rowOff>57150</xdr:rowOff>
    </xdr:from>
    <xdr:to>
      <xdr:col>7</xdr:col>
      <xdr:colOff>1885950</xdr:colOff>
      <xdr:row>24</xdr:row>
      <xdr:rowOff>142875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24625" y="3076575"/>
          <a:ext cx="1504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9525</xdr:rowOff>
    </xdr:from>
    <xdr:to>
      <xdr:col>0</xdr:col>
      <xdr:colOff>2105025</xdr:colOff>
      <xdr:row>34</xdr:row>
      <xdr:rowOff>104775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4524375"/>
          <a:ext cx="1600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28575</xdr:rowOff>
    </xdr:from>
    <xdr:to>
      <xdr:col>7</xdr:col>
      <xdr:colOff>2114550</xdr:colOff>
      <xdr:row>34</xdr:row>
      <xdr:rowOff>38100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flipH="1">
          <a:off x="6257925" y="4543425"/>
          <a:ext cx="2000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57150</xdr:rowOff>
    </xdr:from>
    <xdr:to>
      <xdr:col>0</xdr:col>
      <xdr:colOff>2171700</xdr:colOff>
      <xdr:row>42</xdr:row>
      <xdr:rowOff>19050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61055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36</xdr:row>
      <xdr:rowOff>66675</xdr:rowOff>
    </xdr:from>
    <xdr:to>
      <xdr:col>7</xdr:col>
      <xdr:colOff>1962150</xdr:colOff>
      <xdr:row>42</xdr:row>
      <xdr:rowOff>152400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19850" y="6115050"/>
          <a:ext cx="1685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44</xdr:row>
      <xdr:rowOff>114300</xdr:rowOff>
    </xdr:from>
    <xdr:to>
      <xdr:col>0</xdr:col>
      <xdr:colOff>2095500</xdr:colOff>
      <xdr:row>49</xdr:row>
      <xdr:rowOff>76200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648575"/>
          <a:ext cx="1743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44</xdr:row>
      <xdr:rowOff>57150</xdr:rowOff>
    </xdr:from>
    <xdr:to>
      <xdr:col>7</xdr:col>
      <xdr:colOff>1981200</xdr:colOff>
      <xdr:row>49</xdr:row>
      <xdr:rowOff>133350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38900" y="7591425"/>
          <a:ext cx="1685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1581150</xdr:colOff>
      <xdr:row>3</xdr:row>
      <xdr:rowOff>66675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50</xdr:row>
      <xdr:rowOff>0</xdr:rowOff>
    </xdr:from>
    <xdr:to>
      <xdr:col>4</xdr:col>
      <xdr:colOff>695325</xdr:colOff>
      <xdr:row>50</xdr:row>
      <xdr:rowOff>0</xdr:rowOff>
    </xdr:to>
    <xdr:pic>
      <xdr:nvPicPr>
        <xdr:cNvPr id="1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93726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695325</xdr:colOff>
      <xdr:row>50</xdr:row>
      <xdr:rowOff>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93726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695325</xdr:colOff>
      <xdr:row>50</xdr:row>
      <xdr:rowOff>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93726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695325</xdr:colOff>
      <xdr:row>50</xdr:row>
      <xdr:rowOff>0</xdr:rowOff>
    </xdr:to>
    <xdr:pic>
      <xdr:nvPicPr>
        <xdr:cNvPr id="4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93726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695325</xdr:colOff>
      <xdr:row>50</xdr:row>
      <xdr:rowOff>0</xdr:rowOff>
    </xdr:to>
    <xdr:pic>
      <xdr:nvPicPr>
        <xdr:cNvPr id="5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93726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1581150</xdr:colOff>
      <xdr:row>3</xdr:row>
      <xdr:rowOff>57150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me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me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me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me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meb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meb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SheetLayoutView="100" zoomScalePageLayoutView="70" workbookViewId="0" topLeftCell="A1">
      <selection activeCell="B26" sqref="B26"/>
    </sheetView>
  </sheetViews>
  <sheetFormatPr defaultColWidth="9.00390625" defaultRowHeight="12.75"/>
  <cols>
    <col min="1" max="1" width="17.125" style="8" customWidth="1"/>
    <col min="2" max="2" width="11.875" style="8" customWidth="1"/>
    <col min="3" max="3" width="7.625" style="8" bestFit="1" customWidth="1"/>
    <col min="4" max="4" width="5.375" style="8" customWidth="1"/>
    <col min="5" max="5" width="7.125" style="8" customWidth="1"/>
    <col min="6" max="6" width="5.875" style="8" customWidth="1"/>
    <col min="7" max="7" width="6.25390625" style="8" customWidth="1"/>
    <col min="8" max="8" width="23.125" style="8" customWidth="1"/>
    <col min="9" max="9" width="22.125" style="8" customWidth="1"/>
    <col min="10" max="10" width="9.375" style="8" customWidth="1"/>
    <col min="11" max="11" width="29.125" style="7" customWidth="1"/>
    <col min="12" max="16384" width="9.125" style="7" customWidth="1"/>
  </cols>
  <sheetData>
    <row r="1" spans="1:10" ht="12.7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.75">
      <c r="A3" s="166" t="s">
        <v>196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2.75">
      <c r="A4" s="167" t="s">
        <v>4</v>
      </c>
      <c r="B4" s="167"/>
      <c r="C4" s="165"/>
      <c r="D4" s="165"/>
      <c r="E4" s="165"/>
      <c r="F4" s="165"/>
      <c r="G4" s="165"/>
      <c r="H4" s="165"/>
      <c r="I4" s="165"/>
      <c r="J4" s="165"/>
    </row>
    <row r="5" spans="2:10" ht="12.75" customHeight="1">
      <c r="B5" s="15"/>
      <c r="C5" s="15"/>
      <c r="D5" s="15"/>
      <c r="E5" s="15"/>
      <c r="F5" s="15"/>
      <c r="G5" s="15"/>
      <c r="H5" s="15"/>
      <c r="I5" s="15"/>
      <c r="J5" s="108" t="s">
        <v>155</v>
      </c>
    </row>
    <row r="6" spans="1:10" ht="12.75">
      <c r="A6" s="97"/>
      <c r="B6" s="97"/>
      <c r="C6" s="97"/>
      <c r="D6" s="97"/>
      <c r="E6" s="97"/>
      <c r="F6" s="97"/>
      <c r="G6" s="97"/>
      <c r="H6" s="97"/>
      <c r="I6" s="109"/>
      <c r="J6" s="4" t="s">
        <v>154</v>
      </c>
    </row>
    <row r="7" spans="1:10" ht="12.75">
      <c r="A7" s="12"/>
      <c r="B7" s="12"/>
      <c r="C7" s="12"/>
      <c r="D7" s="12"/>
      <c r="E7" s="12"/>
      <c r="F7" s="12"/>
      <c r="G7" s="12"/>
      <c r="H7" s="12"/>
      <c r="I7" s="109"/>
      <c r="J7" s="4"/>
    </row>
    <row r="8" spans="1:10" ht="16.5">
      <c r="A8" s="168" t="s">
        <v>190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5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0" ht="12.75">
      <c r="A10" s="92" t="s">
        <v>170</v>
      </c>
      <c r="B10" s="9"/>
      <c r="C10" s="9"/>
      <c r="D10" s="93"/>
      <c r="E10" s="9"/>
      <c r="F10" s="9"/>
      <c r="G10" s="93"/>
      <c r="H10" s="93"/>
      <c r="I10" s="93"/>
      <c r="J10" s="93"/>
    </row>
    <row r="11" spans="1:10" ht="12.75">
      <c r="A11" s="92" t="s">
        <v>134</v>
      </c>
      <c r="B11" s="94"/>
      <c r="C11" s="94"/>
      <c r="D11" s="94"/>
      <c r="E11" s="94"/>
      <c r="F11" s="94"/>
      <c r="G11" s="94"/>
      <c r="H11" s="94"/>
      <c r="I11" s="94"/>
      <c r="J11" s="94"/>
    </row>
    <row r="12" spans="1:10" ht="12.75">
      <c r="A12" s="169" t="s">
        <v>171</v>
      </c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ht="12.75">
      <c r="A13" s="5" t="s">
        <v>169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pans="1:10" ht="22.5" customHeight="1">
      <c r="A15" s="163" t="s">
        <v>159</v>
      </c>
      <c r="B15" s="163" t="s">
        <v>166</v>
      </c>
      <c r="C15" s="163" t="s">
        <v>8</v>
      </c>
      <c r="D15" s="163" t="s">
        <v>160</v>
      </c>
      <c r="E15" s="163" t="s">
        <v>161</v>
      </c>
      <c r="F15" s="163" t="s">
        <v>165</v>
      </c>
      <c r="G15" s="163" t="s">
        <v>172</v>
      </c>
      <c r="H15" s="163" t="s">
        <v>162</v>
      </c>
      <c r="I15" s="163"/>
      <c r="J15" s="164" t="s">
        <v>5</v>
      </c>
    </row>
    <row r="16" spans="1:10" ht="22.5" customHeight="1">
      <c r="A16" s="163"/>
      <c r="B16" s="163"/>
      <c r="C16" s="163"/>
      <c r="D16" s="163"/>
      <c r="E16" s="163"/>
      <c r="F16" s="163"/>
      <c r="G16" s="163"/>
      <c r="H16" s="111" t="s">
        <v>163</v>
      </c>
      <c r="I16" s="111" t="s">
        <v>164</v>
      </c>
      <c r="J16" s="164"/>
    </row>
    <row r="17" spans="1:10" ht="30" customHeight="1">
      <c r="A17" s="162" t="s">
        <v>130</v>
      </c>
      <c r="B17" s="115" t="s">
        <v>11</v>
      </c>
      <c r="C17" s="116" t="s">
        <v>26</v>
      </c>
      <c r="D17" s="40">
        <v>80.2</v>
      </c>
      <c r="E17" s="41">
        <v>0.31</v>
      </c>
      <c r="F17" s="42">
        <v>3</v>
      </c>
      <c r="G17" s="117">
        <v>14</v>
      </c>
      <c r="H17" s="162"/>
      <c r="I17" s="162"/>
      <c r="J17" s="149">
        <f>Таблица!E14</f>
        <v>21094</v>
      </c>
    </row>
    <row r="18" spans="1:10" ht="30" customHeight="1">
      <c r="A18" s="170"/>
      <c r="B18" s="112" t="s">
        <v>43</v>
      </c>
      <c r="C18" s="112" t="s">
        <v>28</v>
      </c>
      <c r="D18" s="46">
        <v>88.5</v>
      </c>
      <c r="E18" s="47">
        <v>0.29</v>
      </c>
      <c r="F18" s="45">
        <v>3</v>
      </c>
      <c r="G18" s="113">
        <v>14</v>
      </c>
      <c r="H18" s="170"/>
      <c r="I18" s="170"/>
      <c r="J18" s="150">
        <f>Таблица!E16</f>
        <v>22762</v>
      </c>
    </row>
    <row r="19" spans="1:10" ht="30" customHeight="1">
      <c r="A19" s="170" t="s">
        <v>131</v>
      </c>
      <c r="B19" s="112" t="s">
        <v>11</v>
      </c>
      <c r="C19" s="112" t="s">
        <v>27</v>
      </c>
      <c r="D19" s="46">
        <v>80.2</v>
      </c>
      <c r="E19" s="47">
        <v>0.31</v>
      </c>
      <c r="F19" s="45">
        <v>3</v>
      </c>
      <c r="G19" s="113">
        <v>14</v>
      </c>
      <c r="H19" s="170"/>
      <c r="I19" s="170"/>
      <c r="J19" s="150">
        <f>Таблица!E15</f>
        <v>21094</v>
      </c>
    </row>
    <row r="20" spans="1:10" ht="30" customHeight="1">
      <c r="A20" s="170"/>
      <c r="B20" s="112" t="s">
        <v>43</v>
      </c>
      <c r="C20" s="112" t="s">
        <v>29</v>
      </c>
      <c r="D20" s="46">
        <v>88.5</v>
      </c>
      <c r="E20" s="47">
        <v>0.29</v>
      </c>
      <c r="F20" s="45">
        <v>3</v>
      </c>
      <c r="G20" s="113">
        <v>14</v>
      </c>
      <c r="H20" s="170"/>
      <c r="I20" s="170"/>
      <c r="J20" s="150">
        <f>Таблица!E17</f>
        <v>22762</v>
      </c>
    </row>
    <row r="21" spans="1:10" ht="32.25" customHeight="1">
      <c r="A21" s="161" t="s">
        <v>133</v>
      </c>
      <c r="B21" s="112" t="s">
        <v>195</v>
      </c>
      <c r="C21" s="112" t="s">
        <v>30</v>
      </c>
      <c r="D21" s="46">
        <v>116</v>
      </c>
      <c r="E21" s="47">
        <v>0.4</v>
      </c>
      <c r="F21" s="45">
        <v>4</v>
      </c>
      <c r="G21" s="113">
        <v>14</v>
      </c>
      <c r="H21" s="161"/>
      <c r="I21" s="161"/>
      <c r="J21" s="150">
        <f>Таблица!E18</f>
        <v>29090</v>
      </c>
    </row>
    <row r="22" spans="1:10" ht="29.25" customHeight="1">
      <c r="A22" s="162"/>
      <c r="B22" s="158" t="s">
        <v>43</v>
      </c>
      <c r="C22" s="158" t="s">
        <v>193</v>
      </c>
      <c r="D22" s="46">
        <v>120</v>
      </c>
      <c r="E22" s="47">
        <v>0.43</v>
      </c>
      <c r="F22" s="45">
        <v>4</v>
      </c>
      <c r="G22" s="157">
        <v>14</v>
      </c>
      <c r="H22" s="162"/>
      <c r="I22" s="162"/>
      <c r="J22" s="150">
        <f>Таблица!E19</f>
        <v>30616</v>
      </c>
    </row>
    <row r="23" spans="1:10" ht="60" customHeight="1">
      <c r="A23" s="113" t="s">
        <v>141</v>
      </c>
      <c r="B23" s="112" t="s">
        <v>44</v>
      </c>
      <c r="C23" s="112" t="s">
        <v>31</v>
      </c>
      <c r="D23" s="46">
        <v>93</v>
      </c>
      <c r="E23" s="47">
        <v>0.26</v>
      </c>
      <c r="F23" s="45">
        <v>2</v>
      </c>
      <c r="G23" s="113">
        <v>14</v>
      </c>
      <c r="H23" s="114"/>
      <c r="I23" s="114"/>
      <c r="J23" s="150">
        <f>Таблица!E20</f>
        <v>22546</v>
      </c>
    </row>
    <row r="24" spans="1:10" ht="60" customHeight="1">
      <c r="A24" s="113" t="s">
        <v>142</v>
      </c>
      <c r="B24" s="112" t="s">
        <v>45</v>
      </c>
      <c r="C24" s="112" t="s">
        <v>32</v>
      </c>
      <c r="D24" s="46">
        <v>158</v>
      </c>
      <c r="E24" s="47">
        <v>0.44</v>
      </c>
      <c r="F24" s="45">
        <v>4</v>
      </c>
      <c r="G24" s="113">
        <v>14</v>
      </c>
      <c r="H24" s="114"/>
      <c r="I24" s="114"/>
      <c r="J24" s="150">
        <f>Таблица!E21</f>
        <v>37698</v>
      </c>
    </row>
    <row r="25" spans="1:10" ht="60" customHeight="1">
      <c r="A25" s="113" t="s">
        <v>2</v>
      </c>
      <c r="B25" s="112" t="s">
        <v>46</v>
      </c>
      <c r="C25" s="112" t="s">
        <v>18</v>
      </c>
      <c r="D25" s="46">
        <v>29</v>
      </c>
      <c r="E25" s="47">
        <v>0.08</v>
      </c>
      <c r="F25" s="45">
        <v>2</v>
      </c>
      <c r="G25" s="113">
        <v>14</v>
      </c>
      <c r="H25" s="114"/>
      <c r="I25" s="114"/>
      <c r="J25" s="150">
        <f>Таблица!E22</f>
        <v>9402</v>
      </c>
    </row>
    <row r="26" spans="1:10" ht="60" customHeight="1">
      <c r="A26" s="113" t="s">
        <v>19</v>
      </c>
      <c r="B26" s="112" t="s">
        <v>138</v>
      </c>
      <c r="C26" s="112" t="s">
        <v>20</v>
      </c>
      <c r="D26" s="46">
        <v>38.9</v>
      </c>
      <c r="E26" s="47">
        <v>0.11</v>
      </c>
      <c r="F26" s="45">
        <v>2</v>
      </c>
      <c r="G26" s="113">
        <v>14</v>
      </c>
      <c r="H26" s="114"/>
      <c r="I26" s="114"/>
      <c r="J26" s="150">
        <f>Таблица!E23</f>
        <v>12990</v>
      </c>
    </row>
    <row r="27" spans="1:10" ht="30" customHeight="1">
      <c r="A27" s="170" t="s">
        <v>135</v>
      </c>
      <c r="B27" s="112" t="s">
        <v>47</v>
      </c>
      <c r="C27" s="112" t="s">
        <v>40</v>
      </c>
      <c r="D27" s="160">
        <v>61.4</v>
      </c>
      <c r="E27" s="160">
        <v>0.12</v>
      </c>
      <c r="F27" s="160">
        <v>2</v>
      </c>
      <c r="G27" s="113">
        <v>14</v>
      </c>
      <c r="H27" s="170"/>
      <c r="I27" s="170"/>
      <c r="J27" s="150">
        <f>Таблица!E24</f>
        <v>11270</v>
      </c>
    </row>
    <row r="28" spans="1:10" ht="30" customHeight="1">
      <c r="A28" s="170"/>
      <c r="B28" s="112" t="s">
        <v>48</v>
      </c>
      <c r="C28" s="112" t="s">
        <v>136</v>
      </c>
      <c r="D28" s="160">
        <v>55</v>
      </c>
      <c r="E28" s="160">
        <v>0.1</v>
      </c>
      <c r="F28" s="160">
        <v>2</v>
      </c>
      <c r="G28" s="113">
        <v>14</v>
      </c>
      <c r="H28" s="170"/>
      <c r="I28" s="170"/>
      <c r="J28" s="150">
        <f>Таблица!E25</f>
        <v>10314</v>
      </c>
    </row>
    <row r="29" spans="1:10" ht="60" customHeight="1">
      <c r="A29" s="113" t="s">
        <v>137</v>
      </c>
      <c r="B29" s="112" t="s">
        <v>47</v>
      </c>
      <c r="C29" s="112" t="s">
        <v>42</v>
      </c>
      <c r="D29" s="160">
        <v>70.1</v>
      </c>
      <c r="E29" s="160">
        <v>0.12</v>
      </c>
      <c r="F29" s="160">
        <v>2</v>
      </c>
      <c r="G29" s="113">
        <v>14</v>
      </c>
      <c r="H29" s="114"/>
      <c r="I29" s="114"/>
      <c r="J29" s="150">
        <f>Таблица!E26</f>
        <v>13608</v>
      </c>
    </row>
    <row r="30" ht="12.75">
      <c r="B30" s="85"/>
    </row>
    <row r="31" ht="12.75">
      <c r="A31" s="118" t="s">
        <v>168</v>
      </c>
    </row>
    <row r="32" ht="12.75">
      <c r="A32" s="13" t="s">
        <v>167</v>
      </c>
    </row>
    <row r="33" ht="12.75">
      <c r="A33" s="11"/>
    </row>
  </sheetData>
  <sheetProtection/>
  <mergeCells count="27">
    <mergeCell ref="A27:A28"/>
    <mergeCell ref="H27:H28"/>
    <mergeCell ref="I27:I28"/>
    <mergeCell ref="A19:A20"/>
    <mergeCell ref="H17:H18"/>
    <mergeCell ref="I17:I18"/>
    <mergeCell ref="H19:H20"/>
    <mergeCell ref="I19:I20"/>
    <mergeCell ref="A17:A18"/>
    <mergeCell ref="A21:A22"/>
    <mergeCell ref="F15:F16"/>
    <mergeCell ref="A1:J1"/>
    <mergeCell ref="A2:J2"/>
    <mergeCell ref="A3:J3"/>
    <mergeCell ref="A4:J4"/>
    <mergeCell ref="A8:J8"/>
    <mergeCell ref="A12:J12"/>
    <mergeCell ref="H21:H22"/>
    <mergeCell ref="I21:I22"/>
    <mergeCell ref="G15:G16"/>
    <mergeCell ref="H15:I15"/>
    <mergeCell ref="J15:J16"/>
    <mergeCell ref="A15:A16"/>
    <mergeCell ref="B15:B16"/>
    <mergeCell ref="C15:C16"/>
    <mergeCell ref="D15:D16"/>
    <mergeCell ref="E15:E16"/>
  </mergeCells>
  <hyperlinks>
    <hyperlink ref="A4" r:id="rId1" display="www.slavmeb.ru"/>
  </hyperlinks>
  <printOptions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view="pageBreakPreview" zoomScaleSheetLayoutView="100" zoomScalePageLayoutView="55" workbookViewId="0" topLeftCell="A1">
      <selection activeCell="J3" sqref="J3"/>
    </sheetView>
  </sheetViews>
  <sheetFormatPr defaultColWidth="9.00390625" defaultRowHeight="12.75"/>
  <cols>
    <col min="1" max="1" width="18.125" style="8" customWidth="1"/>
    <col min="2" max="2" width="12.75390625" style="8" customWidth="1"/>
    <col min="3" max="3" width="7.625" style="8" bestFit="1" customWidth="1"/>
    <col min="4" max="4" width="5.25390625" style="8" customWidth="1"/>
    <col min="5" max="5" width="6.625" style="8" customWidth="1"/>
    <col min="6" max="6" width="5.25390625" style="8" customWidth="1"/>
    <col min="7" max="7" width="6.125" style="8" customWidth="1"/>
    <col min="8" max="8" width="14.375" style="8" customWidth="1"/>
    <col min="9" max="9" width="14.875" style="7" customWidth="1"/>
    <col min="10" max="10" width="9.375" style="7" customWidth="1"/>
    <col min="11" max="16384" width="9.125" style="7" customWidth="1"/>
  </cols>
  <sheetData>
    <row r="1" spans="2:10" ht="12.75" customHeight="1">
      <c r="B1" s="15"/>
      <c r="C1" s="15"/>
      <c r="D1" s="15"/>
      <c r="E1" s="15"/>
      <c r="F1" s="15"/>
      <c r="G1" s="15"/>
      <c r="J1" s="108" t="s">
        <v>0</v>
      </c>
    </row>
    <row r="2" spans="2:10" ht="12.75" customHeight="1">
      <c r="B2" s="15"/>
      <c r="C2" s="15"/>
      <c r="D2" s="15"/>
      <c r="E2" s="15"/>
      <c r="F2" s="15"/>
      <c r="G2" s="15"/>
      <c r="J2" s="108" t="s">
        <v>1</v>
      </c>
    </row>
    <row r="3" spans="2:10" ht="12.75" customHeight="1">
      <c r="B3" s="119"/>
      <c r="C3" s="119"/>
      <c r="D3" s="119"/>
      <c r="E3" s="119"/>
      <c r="F3" s="119"/>
      <c r="G3" s="119"/>
      <c r="J3" s="121" t="s">
        <v>197</v>
      </c>
    </row>
    <row r="4" spans="2:10" ht="12.75">
      <c r="B4" s="120"/>
      <c r="C4" s="120"/>
      <c r="D4" s="15"/>
      <c r="E4" s="15"/>
      <c r="F4" s="15"/>
      <c r="G4" s="15"/>
      <c r="J4" s="122" t="s">
        <v>4</v>
      </c>
    </row>
    <row r="5" spans="2:10" ht="12.75" customHeight="1">
      <c r="B5" s="15"/>
      <c r="C5" s="15"/>
      <c r="D5" s="15"/>
      <c r="E5" s="15"/>
      <c r="F5" s="15"/>
      <c r="G5" s="15"/>
      <c r="J5" s="108" t="s">
        <v>155</v>
      </c>
    </row>
    <row r="6" spans="1:10" ht="12.75">
      <c r="A6" s="109"/>
      <c r="B6" s="109"/>
      <c r="C6" s="109"/>
      <c r="D6" s="109"/>
      <c r="E6" s="109"/>
      <c r="F6" s="109"/>
      <c r="G6" s="109"/>
      <c r="J6" s="4" t="s">
        <v>154</v>
      </c>
    </row>
    <row r="7" spans="1:8" ht="12.75">
      <c r="A7" s="12"/>
      <c r="B7" s="12"/>
      <c r="C7" s="12"/>
      <c r="D7" s="12"/>
      <c r="E7" s="12"/>
      <c r="F7" s="12"/>
      <c r="G7" s="12"/>
      <c r="H7" s="4"/>
    </row>
    <row r="8" spans="1:10" ht="15" customHeight="1">
      <c r="A8" s="168" t="s">
        <v>190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9" ht="12.75">
      <c r="A9" s="93"/>
      <c r="B9" s="6"/>
      <c r="C9" s="6"/>
      <c r="D9" s="93"/>
      <c r="E9" s="6"/>
      <c r="F9" s="6"/>
      <c r="G9" s="93"/>
      <c r="H9" s="93"/>
      <c r="I9" s="93"/>
    </row>
    <row r="10" spans="1:10" ht="12.75">
      <c r="A10" s="92" t="s">
        <v>170</v>
      </c>
      <c r="B10" s="9"/>
      <c r="C10" s="9"/>
      <c r="D10" s="93"/>
      <c r="E10" s="9"/>
      <c r="F10" s="9"/>
      <c r="G10" s="93"/>
      <c r="H10" s="93"/>
      <c r="I10" s="93"/>
      <c r="J10" s="93"/>
    </row>
    <row r="11" spans="1:10" ht="12.75">
      <c r="A11" s="92" t="s">
        <v>134</v>
      </c>
      <c r="B11" s="94"/>
      <c r="C11" s="94"/>
      <c r="D11" s="94"/>
      <c r="E11" s="94"/>
      <c r="F11" s="94"/>
      <c r="G11" s="94"/>
      <c r="H11" s="94"/>
      <c r="I11" s="94"/>
      <c r="J11" s="94"/>
    </row>
    <row r="12" spans="1:10" ht="12.75" customHeight="1">
      <c r="A12" s="169" t="s">
        <v>171</v>
      </c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ht="12.75">
      <c r="A13" s="5" t="s">
        <v>169</v>
      </c>
      <c r="B13" s="6"/>
      <c r="C13" s="6"/>
      <c r="D13" s="6"/>
      <c r="E13" s="6"/>
      <c r="F13" s="6"/>
      <c r="G13" s="6"/>
      <c r="H13" s="6"/>
      <c r="I13" s="6"/>
      <c r="J13" s="6"/>
    </row>
    <row r="14" spans="1:9" ht="12.75">
      <c r="A14" s="5"/>
      <c r="B14" s="6"/>
      <c r="C14" s="6"/>
      <c r="D14" s="6"/>
      <c r="E14" s="6"/>
      <c r="F14" s="6"/>
      <c r="G14" s="6"/>
      <c r="H14" s="6"/>
      <c r="I14" s="6"/>
    </row>
    <row r="15" spans="1:10" ht="12.75">
      <c r="A15" s="163" t="s">
        <v>159</v>
      </c>
      <c r="B15" s="163" t="s">
        <v>166</v>
      </c>
      <c r="C15" s="163" t="s">
        <v>8</v>
      </c>
      <c r="D15" s="163" t="s">
        <v>160</v>
      </c>
      <c r="E15" s="163" t="s">
        <v>161</v>
      </c>
      <c r="F15" s="163" t="s">
        <v>165</v>
      </c>
      <c r="G15" s="163" t="s">
        <v>172</v>
      </c>
      <c r="H15" s="163" t="s">
        <v>173</v>
      </c>
      <c r="I15" s="163"/>
      <c r="J15" s="164" t="s">
        <v>5</v>
      </c>
    </row>
    <row r="16" spans="1:10" ht="22.5">
      <c r="A16" s="163"/>
      <c r="B16" s="163"/>
      <c r="C16" s="163"/>
      <c r="D16" s="163"/>
      <c r="E16" s="163"/>
      <c r="F16" s="163"/>
      <c r="G16" s="163"/>
      <c r="H16" s="111" t="s">
        <v>163</v>
      </c>
      <c r="I16" s="111" t="s">
        <v>164</v>
      </c>
      <c r="J16" s="164"/>
    </row>
    <row r="17" spans="1:10" ht="75" customHeight="1">
      <c r="A17" s="116" t="s">
        <v>71</v>
      </c>
      <c r="B17" s="116" t="s">
        <v>49</v>
      </c>
      <c r="C17" s="116" t="s">
        <v>109</v>
      </c>
      <c r="D17" s="40">
        <v>47</v>
      </c>
      <c r="E17" s="41">
        <v>0.11</v>
      </c>
      <c r="F17" s="42">
        <v>3</v>
      </c>
      <c r="G17" s="116">
        <v>14</v>
      </c>
      <c r="H17" s="124"/>
      <c r="I17" s="124"/>
      <c r="J17" s="149">
        <f>Таблица!E27</f>
        <v>5736</v>
      </c>
    </row>
    <row r="18" spans="1:10" ht="75" customHeight="1">
      <c r="A18" s="112" t="s">
        <v>73</v>
      </c>
      <c r="B18" s="112" t="s">
        <v>49</v>
      </c>
      <c r="C18" s="112" t="s">
        <v>35</v>
      </c>
      <c r="D18" s="46">
        <v>55.4</v>
      </c>
      <c r="E18" s="47">
        <v>0.14</v>
      </c>
      <c r="F18" s="45">
        <v>4</v>
      </c>
      <c r="G18" s="112">
        <v>14</v>
      </c>
      <c r="H18" s="123"/>
      <c r="I18" s="123"/>
      <c r="J18" s="150">
        <f>Таблица!E28</f>
        <v>12818</v>
      </c>
    </row>
    <row r="19" spans="1:10" ht="75" customHeight="1">
      <c r="A19" s="112" t="s">
        <v>74</v>
      </c>
      <c r="B19" s="112" t="s">
        <v>49</v>
      </c>
      <c r="C19" s="112" t="s">
        <v>36</v>
      </c>
      <c r="D19" s="46">
        <v>55.1</v>
      </c>
      <c r="E19" s="47">
        <v>0.13</v>
      </c>
      <c r="F19" s="45">
        <v>4</v>
      </c>
      <c r="G19" s="112">
        <v>14</v>
      </c>
      <c r="H19" s="123"/>
      <c r="I19" s="123"/>
      <c r="J19" s="150">
        <f>Таблица!E29</f>
        <v>7174</v>
      </c>
    </row>
    <row r="20" spans="1:10" ht="75" customHeight="1">
      <c r="A20" s="112" t="s">
        <v>75</v>
      </c>
      <c r="B20" s="112" t="s">
        <v>49</v>
      </c>
      <c r="C20" s="112" t="s">
        <v>37</v>
      </c>
      <c r="D20" s="46">
        <v>55.7</v>
      </c>
      <c r="E20" s="47">
        <v>0.14</v>
      </c>
      <c r="F20" s="45">
        <v>4</v>
      </c>
      <c r="G20" s="112">
        <v>14</v>
      </c>
      <c r="H20" s="123"/>
      <c r="I20" s="123"/>
      <c r="J20" s="150">
        <f>Таблица!E30</f>
        <v>17034</v>
      </c>
    </row>
    <row r="21" spans="1:10" ht="75" customHeight="1">
      <c r="A21" s="112" t="s">
        <v>83</v>
      </c>
      <c r="B21" s="112" t="s">
        <v>49</v>
      </c>
      <c r="C21" s="112" t="s">
        <v>110</v>
      </c>
      <c r="D21" s="46">
        <v>54.9</v>
      </c>
      <c r="E21" s="47">
        <v>0.13</v>
      </c>
      <c r="F21" s="45">
        <v>3</v>
      </c>
      <c r="G21" s="112">
        <v>14</v>
      </c>
      <c r="H21" s="123"/>
      <c r="I21" s="123"/>
      <c r="J21" s="150">
        <f>Таблица!E31</f>
        <v>6704</v>
      </c>
    </row>
    <row r="22" spans="1:10" ht="75" customHeight="1">
      <c r="A22" s="112" t="s">
        <v>6</v>
      </c>
      <c r="B22" s="112" t="s">
        <v>49</v>
      </c>
      <c r="C22" s="112" t="s">
        <v>111</v>
      </c>
      <c r="D22" s="46">
        <v>32</v>
      </c>
      <c r="E22" s="47">
        <v>0.07</v>
      </c>
      <c r="F22" s="45">
        <v>2</v>
      </c>
      <c r="G22" s="112">
        <v>14</v>
      </c>
      <c r="H22" s="123"/>
      <c r="I22" s="123"/>
      <c r="J22" s="150">
        <f>Таблица!E32</f>
        <v>6110</v>
      </c>
    </row>
    <row r="23" spans="1:10" ht="75" customHeight="1">
      <c r="A23" s="138" t="s">
        <v>182</v>
      </c>
      <c r="B23" s="156" t="s">
        <v>184</v>
      </c>
      <c r="C23" s="156" t="s">
        <v>185</v>
      </c>
      <c r="D23" s="46">
        <v>100</v>
      </c>
      <c r="E23" s="47">
        <v>0.16</v>
      </c>
      <c r="F23" s="45">
        <v>3</v>
      </c>
      <c r="G23" s="156">
        <v>14</v>
      </c>
      <c r="H23" s="123"/>
      <c r="I23" s="123"/>
      <c r="J23" s="150">
        <f>Таблица!E33</f>
        <v>16058</v>
      </c>
    </row>
    <row r="24" spans="1:10" ht="75" customHeight="1">
      <c r="A24" s="138" t="s">
        <v>183</v>
      </c>
      <c r="B24" s="156" t="s">
        <v>184</v>
      </c>
      <c r="C24" s="156" t="s">
        <v>186</v>
      </c>
      <c r="D24" s="46">
        <v>100</v>
      </c>
      <c r="E24" s="47">
        <v>0.16</v>
      </c>
      <c r="F24" s="45">
        <v>3</v>
      </c>
      <c r="G24" s="156">
        <v>14</v>
      </c>
      <c r="H24" s="123"/>
      <c r="I24" s="123"/>
      <c r="J24" s="150">
        <f>Таблица!E34</f>
        <v>16058</v>
      </c>
    </row>
    <row r="25" spans="1:10" ht="75" customHeight="1">
      <c r="A25" s="112" t="s">
        <v>77</v>
      </c>
      <c r="B25" s="112" t="s">
        <v>50</v>
      </c>
      <c r="C25" s="112" t="s">
        <v>24</v>
      </c>
      <c r="D25" s="46">
        <v>25.3</v>
      </c>
      <c r="E25" s="47">
        <v>0.08</v>
      </c>
      <c r="F25" s="45">
        <v>2</v>
      </c>
      <c r="G25" s="112">
        <v>14</v>
      </c>
      <c r="H25" s="123"/>
      <c r="I25" s="123"/>
      <c r="J25" s="150">
        <f>Таблица!E35</f>
        <v>3574</v>
      </c>
    </row>
    <row r="26" spans="1:10" ht="75" customHeight="1">
      <c r="A26" s="112" t="s">
        <v>78</v>
      </c>
      <c r="B26" s="112" t="s">
        <v>50</v>
      </c>
      <c r="C26" s="112" t="s">
        <v>25</v>
      </c>
      <c r="D26" s="46">
        <v>25.6</v>
      </c>
      <c r="E26" s="47">
        <v>0.08</v>
      </c>
      <c r="F26" s="45">
        <v>2</v>
      </c>
      <c r="G26" s="112">
        <v>14</v>
      </c>
      <c r="H26" s="123"/>
      <c r="I26" s="123"/>
      <c r="J26" s="150">
        <f>Таблица!E36</f>
        <v>7790</v>
      </c>
    </row>
    <row r="27" spans="1:10" ht="75" customHeight="1">
      <c r="A27" s="112" t="s">
        <v>79</v>
      </c>
      <c r="B27" s="112" t="s">
        <v>51</v>
      </c>
      <c r="C27" s="112" t="s">
        <v>80</v>
      </c>
      <c r="D27" s="46">
        <v>49.5</v>
      </c>
      <c r="E27" s="47">
        <v>0.11</v>
      </c>
      <c r="F27" s="45">
        <v>4</v>
      </c>
      <c r="G27" s="112">
        <v>14</v>
      </c>
      <c r="H27" s="123"/>
      <c r="I27" s="123"/>
      <c r="J27" s="150">
        <f>Таблица!E37</f>
        <v>6490</v>
      </c>
    </row>
    <row r="28" spans="1:10" ht="75" customHeight="1">
      <c r="A28" s="112" t="s">
        <v>81</v>
      </c>
      <c r="B28" s="112" t="s">
        <v>51</v>
      </c>
      <c r="C28" s="112" t="s">
        <v>82</v>
      </c>
      <c r="D28" s="46">
        <v>50.1</v>
      </c>
      <c r="E28" s="47">
        <v>0.11</v>
      </c>
      <c r="F28" s="45">
        <v>4</v>
      </c>
      <c r="G28" s="112">
        <v>14</v>
      </c>
      <c r="H28" s="123"/>
      <c r="I28" s="123"/>
      <c r="J28" s="150">
        <f>Таблица!E38</f>
        <v>14922</v>
      </c>
    </row>
    <row r="29" spans="1:10" ht="75" customHeight="1">
      <c r="A29" s="112" t="s">
        <v>65</v>
      </c>
      <c r="B29" s="112" t="s">
        <v>64</v>
      </c>
      <c r="C29" s="112" t="s">
        <v>66</v>
      </c>
      <c r="D29" s="46">
        <v>59.5</v>
      </c>
      <c r="E29" s="47">
        <v>0.14</v>
      </c>
      <c r="F29" s="45">
        <v>3</v>
      </c>
      <c r="G29" s="112">
        <v>14</v>
      </c>
      <c r="H29" s="123"/>
      <c r="I29" s="123"/>
      <c r="J29" s="150">
        <f>Таблица!E39</f>
        <v>8742</v>
      </c>
    </row>
    <row r="30" spans="1:10" ht="75" customHeight="1">
      <c r="A30" s="112" t="s">
        <v>67</v>
      </c>
      <c r="B30" s="112" t="s">
        <v>64</v>
      </c>
      <c r="C30" s="112" t="s">
        <v>70</v>
      </c>
      <c r="D30" s="46">
        <v>60.1</v>
      </c>
      <c r="E30" s="47">
        <v>0.16</v>
      </c>
      <c r="F30" s="45">
        <v>3</v>
      </c>
      <c r="G30" s="112">
        <v>14</v>
      </c>
      <c r="H30" s="123"/>
      <c r="I30" s="123"/>
      <c r="J30" s="150">
        <f>Таблица!E40</f>
        <v>17174</v>
      </c>
    </row>
    <row r="31" spans="1:8" ht="12.75">
      <c r="A31" s="14" t="s">
        <v>187</v>
      </c>
      <c r="B31" s="10"/>
      <c r="C31" s="10"/>
      <c r="D31" s="10"/>
      <c r="E31" s="10"/>
      <c r="F31" s="10"/>
      <c r="G31" s="10"/>
      <c r="H31" s="15"/>
    </row>
    <row r="32" spans="1:8" ht="12.75">
      <c r="A32" s="171" t="s">
        <v>147</v>
      </c>
      <c r="B32" s="171"/>
      <c r="C32" s="171"/>
      <c r="D32" s="171"/>
      <c r="E32" s="171"/>
      <c r="F32" s="171"/>
      <c r="G32" s="171"/>
      <c r="H32" s="171"/>
    </row>
  </sheetData>
  <sheetProtection/>
  <mergeCells count="12">
    <mergeCell ref="B15:B16"/>
    <mergeCell ref="C15:C16"/>
    <mergeCell ref="D15:D16"/>
    <mergeCell ref="E15:E16"/>
    <mergeCell ref="F15:F16"/>
    <mergeCell ref="G15:G16"/>
    <mergeCell ref="A32:H32"/>
    <mergeCell ref="A8:J8"/>
    <mergeCell ref="A12:J12"/>
    <mergeCell ref="A15:A16"/>
    <mergeCell ref="H15:I15"/>
    <mergeCell ref="J15:J16"/>
  </mergeCells>
  <hyperlinks>
    <hyperlink ref="J4" r:id="rId1" display="www.slavmeb.ru"/>
  </hyperlinks>
  <printOptions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portrait" paperSize="9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view="pageBreakPreview" zoomScaleSheetLayoutView="100" workbookViewId="0" topLeftCell="A1">
      <selection activeCell="K10" sqref="K10"/>
    </sheetView>
  </sheetViews>
  <sheetFormatPr defaultColWidth="9.00390625" defaultRowHeight="12.75"/>
  <cols>
    <col min="1" max="1" width="19.00390625" style="8" customWidth="1"/>
    <col min="2" max="2" width="11.875" style="8" customWidth="1"/>
    <col min="3" max="3" width="8.75390625" style="8" customWidth="1"/>
    <col min="4" max="4" width="5.25390625" style="8" customWidth="1"/>
    <col min="5" max="5" width="6.875" style="8" customWidth="1"/>
    <col min="6" max="6" width="6.375" style="8" customWidth="1"/>
    <col min="7" max="7" width="5.75390625" style="8" customWidth="1"/>
    <col min="8" max="8" width="13.875" style="8" customWidth="1"/>
    <col min="9" max="9" width="13.75390625" style="8" customWidth="1"/>
    <col min="10" max="10" width="8.25390625" style="7" customWidth="1"/>
    <col min="11" max="16384" width="9.125" style="7" customWidth="1"/>
  </cols>
  <sheetData>
    <row r="1" spans="1:10" ht="12.75" customHeight="1">
      <c r="A1" s="125"/>
      <c r="B1" s="125"/>
      <c r="C1" s="125"/>
      <c r="D1" s="125"/>
      <c r="E1" s="125"/>
      <c r="F1" s="125"/>
      <c r="G1" s="125"/>
      <c r="H1" s="125"/>
      <c r="I1" s="135"/>
      <c r="J1" s="126" t="s">
        <v>0</v>
      </c>
    </row>
    <row r="2" spans="1:10" ht="12.75" customHeight="1">
      <c r="A2" s="125"/>
      <c r="B2" s="125"/>
      <c r="C2" s="125"/>
      <c r="D2" s="125"/>
      <c r="E2" s="125"/>
      <c r="F2" s="125"/>
      <c r="G2" s="125"/>
      <c r="H2" s="125"/>
      <c r="I2" s="135"/>
      <c r="J2" s="126" t="s">
        <v>1</v>
      </c>
    </row>
    <row r="3" spans="1:10" ht="12.75" customHeight="1">
      <c r="A3" s="127"/>
      <c r="B3" s="127"/>
      <c r="C3" s="127"/>
      <c r="D3" s="127"/>
      <c r="E3" s="127"/>
      <c r="F3" s="127"/>
      <c r="G3" s="127"/>
      <c r="H3" s="127"/>
      <c r="I3" s="135"/>
      <c r="J3" s="128" t="s">
        <v>197</v>
      </c>
    </row>
    <row r="4" spans="1:10" ht="12.75" customHeight="1">
      <c r="A4" s="129"/>
      <c r="B4" s="129"/>
      <c r="C4" s="125"/>
      <c r="D4" s="125"/>
      <c r="E4" s="125"/>
      <c r="F4" s="125"/>
      <c r="G4" s="125"/>
      <c r="H4" s="125"/>
      <c r="I4" s="135"/>
      <c r="J4" s="130" t="s">
        <v>4</v>
      </c>
    </row>
    <row r="5" spans="1:10" ht="12.75" customHeight="1">
      <c r="A5" s="135"/>
      <c r="B5" s="125"/>
      <c r="C5" s="125"/>
      <c r="D5" s="125"/>
      <c r="E5" s="125"/>
      <c r="F5" s="125"/>
      <c r="G5" s="125"/>
      <c r="H5" s="125"/>
      <c r="I5" s="135"/>
      <c r="J5" s="126" t="s">
        <v>155</v>
      </c>
    </row>
    <row r="6" spans="1:10" ht="12.75">
      <c r="A6" s="53"/>
      <c r="B6" s="53"/>
      <c r="C6" s="53"/>
      <c r="D6" s="53"/>
      <c r="E6" s="53"/>
      <c r="F6" s="53"/>
      <c r="G6" s="53"/>
      <c r="H6" s="53"/>
      <c r="I6" s="135"/>
      <c r="J6" s="131" t="s">
        <v>154</v>
      </c>
    </row>
    <row r="7" spans="1:10" ht="12.75">
      <c r="A7" s="53"/>
      <c r="B7" s="53"/>
      <c r="C7" s="53"/>
      <c r="D7" s="53"/>
      <c r="E7" s="53"/>
      <c r="F7" s="53"/>
      <c r="G7" s="53"/>
      <c r="H7" s="53"/>
      <c r="I7" s="131"/>
      <c r="J7" s="135"/>
    </row>
    <row r="8" spans="1:10" ht="15" customHeight="1">
      <c r="A8" s="168" t="s">
        <v>190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5">
      <c r="A9" s="132"/>
      <c r="B9" s="132"/>
      <c r="C9" s="132"/>
      <c r="D9" s="132"/>
      <c r="E9" s="132"/>
      <c r="F9" s="132"/>
      <c r="G9" s="132"/>
      <c r="H9" s="132"/>
      <c r="I9" s="132"/>
      <c r="J9" s="135"/>
    </row>
    <row r="10" spans="1:10" ht="12.75">
      <c r="A10" s="133" t="s">
        <v>170</v>
      </c>
      <c r="B10" s="33"/>
      <c r="C10" s="33"/>
      <c r="D10" s="133"/>
      <c r="E10" s="33"/>
      <c r="F10" s="33"/>
      <c r="G10" s="133"/>
      <c r="H10" s="133"/>
      <c r="I10" s="133"/>
      <c r="J10" s="135"/>
    </row>
    <row r="11" spans="1:10" ht="12.75">
      <c r="A11" s="133" t="s">
        <v>134</v>
      </c>
      <c r="B11" s="137"/>
      <c r="C11" s="137"/>
      <c r="D11" s="137"/>
      <c r="E11" s="137"/>
      <c r="F11" s="137"/>
      <c r="G11" s="137"/>
      <c r="H11" s="137"/>
      <c r="I11" s="137"/>
      <c r="J11" s="135"/>
    </row>
    <row r="12" spans="1:10" ht="12.75" customHeight="1">
      <c r="A12" s="33" t="s">
        <v>171</v>
      </c>
      <c r="B12" s="33"/>
      <c r="C12" s="33"/>
      <c r="D12" s="33"/>
      <c r="E12" s="33"/>
      <c r="F12" s="33"/>
      <c r="G12" s="33"/>
      <c r="H12" s="33"/>
      <c r="I12" s="33"/>
      <c r="J12" s="135"/>
    </row>
    <row r="13" spans="1:10" ht="12.75" customHeight="1">
      <c r="A13" s="33" t="s">
        <v>169</v>
      </c>
      <c r="B13" s="33"/>
      <c r="C13" s="33"/>
      <c r="D13" s="33"/>
      <c r="E13" s="33"/>
      <c r="F13" s="33"/>
      <c r="G13" s="33"/>
      <c r="H13" s="33"/>
      <c r="I13" s="33"/>
      <c r="J13" s="135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135"/>
    </row>
    <row r="15" spans="1:10" ht="12.75">
      <c r="A15" s="163" t="s">
        <v>159</v>
      </c>
      <c r="B15" s="163" t="s">
        <v>166</v>
      </c>
      <c r="C15" s="163" t="s">
        <v>8</v>
      </c>
      <c r="D15" s="163" t="s">
        <v>160</v>
      </c>
      <c r="E15" s="163" t="s">
        <v>161</v>
      </c>
      <c r="F15" s="163" t="s">
        <v>165</v>
      </c>
      <c r="G15" s="163" t="s">
        <v>172</v>
      </c>
      <c r="H15" s="163" t="s">
        <v>173</v>
      </c>
      <c r="I15" s="163"/>
      <c r="J15" s="164" t="s">
        <v>5</v>
      </c>
    </row>
    <row r="16" spans="1:10" ht="22.5">
      <c r="A16" s="163"/>
      <c r="B16" s="163"/>
      <c r="C16" s="163"/>
      <c r="D16" s="163"/>
      <c r="E16" s="163"/>
      <c r="F16" s="163"/>
      <c r="G16" s="163"/>
      <c r="H16" s="134" t="s">
        <v>163</v>
      </c>
      <c r="I16" s="134" t="s">
        <v>164</v>
      </c>
      <c r="J16" s="164"/>
    </row>
    <row r="17" spans="1:10" ht="75" customHeight="1">
      <c r="A17" s="116" t="s">
        <v>60</v>
      </c>
      <c r="B17" s="139" t="s">
        <v>50</v>
      </c>
      <c r="C17" s="139" t="s">
        <v>59</v>
      </c>
      <c r="D17" s="46">
        <v>19.8</v>
      </c>
      <c r="E17" s="99">
        <v>0.06</v>
      </c>
      <c r="F17" s="140">
        <v>1</v>
      </c>
      <c r="G17" s="116">
        <v>14</v>
      </c>
      <c r="H17" s="124"/>
      <c r="I17" s="124"/>
      <c r="J17" s="153">
        <f>Таблица!E41</f>
        <v>2426</v>
      </c>
    </row>
    <row r="18" spans="1:10" ht="75" customHeight="1">
      <c r="A18" s="112" t="s">
        <v>62</v>
      </c>
      <c r="B18" s="138" t="s">
        <v>51</v>
      </c>
      <c r="C18" s="138" t="s">
        <v>61</v>
      </c>
      <c r="D18" s="46">
        <v>38.5</v>
      </c>
      <c r="E18" s="99">
        <v>0.07</v>
      </c>
      <c r="F18" s="140">
        <v>2</v>
      </c>
      <c r="G18" s="112">
        <v>14</v>
      </c>
      <c r="H18" s="123"/>
      <c r="I18" s="123"/>
      <c r="J18" s="154">
        <f>Таблица!E42</f>
        <v>4194</v>
      </c>
    </row>
    <row r="19" spans="1:10" ht="86.25" customHeight="1">
      <c r="A19" s="112" t="s">
        <v>68</v>
      </c>
      <c r="B19" s="138" t="s">
        <v>49</v>
      </c>
      <c r="C19" s="138" t="s">
        <v>69</v>
      </c>
      <c r="D19" s="46">
        <v>41.5</v>
      </c>
      <c r="E19" s="99">
        <v>0.09</v>
      </c>
      <c r="F19" s="140">
        <v>2</v>
      </c>
      <c r="G19" s="112">
        <v>14</v>
      </c>
      <c r="H19" s="123"/>
      <c r="I19" s="123"/>
      <c r="J19" s="154">
        <f>Таблица!E43</f>
        <v>4588</v>
      </c>
    </row>
    <row r="20" spans="1:10" ht="75" customHeight="1">
      <c r="A20" s="112" t="s">
        <v>143</v>
      </c>
      <c r="B20" s="138" t="s">
        <v>64</v>
      </c>
      <c r="C20" s="138" t="s">
        <v>63</v>
      </c>
      <c r="D20" s="46">
        <v>71.5</v>
      </c>
      <c r="E20" s="99">
        <v>0.17</v>
      </c>
      <c r="F20" s="140">
        <v>2</v>
      </c>
      <c r="G20" s="112">
        <v>14</v>
      </c>
      <c r="H20" s="123"/>
      <c r="I20" s="123"/>
      <c r="J20" s="154">
        <f>Таблица!E44</f>
        <v>6446</v>
      </c>
    </row>
    <row r="21" spans="1:10" ht="30" customHeight="1">
      <c r="A21" s="112" t="s">
        <v>85</v>
      </c>
      <c r="B21" s="138" t="s">
        <v>114</v>
      </c>
      <c r="C21" s="138" t="s">
        <v>88</v>
      </c>
      <c r="D21" s="46">
        <v>5.5</v>
      </c>
      <c r="E21" s="99">
        <v>0.02</v>
      </c>
      <c r="F21" s="140">
        <v>1</v>
      </c>
      <c r="G21" s="112">
        <v>14</v>
      </c>
      <c r="H21" s="172" t="s">
        <v>177</v>
      </c>
      <c r="I21" s="174" t="s">
        <v>176</v>
      </c>
      <c r="J21" s="154">
        <f>Таблица!E45</f>
        <v>1148</v>
      </c>
    </row>
    <row r="22" spans="1:10" ht="30" customHeight="1">
      <c r="A22" s="112" t="s">
        <v>86</v>
      </c>
      <c r="B22" s="138" t="s">
        <v>116</v>
      </c>
      <c r="C22" s="138" t="s">
        <v>89</v>
      </c>
      <c r="D22" s="46">
        <v>8.1</v>
      </c>
      <c r="E22" s="99">
        <v>0.02</v>
      </c>
      <c r="F22" s="140">
        <v>1</v>
      </c>
      <c r="G22" s="112">
        <v>14</v>
      </c>
      <c r="H22" s="175"/>
      <c r="I22" s="174"/>
      <c r="J22" s="155">
        <f>Таблица!E46</f>
        <v>1438</v>
      </c>
    </row>
    <row r="23" spans="1:10" ht="30" customHeight="1">
      <c r="A23" s="112" t="s">
        <v>87</v>
      </c>
      <c r="B23" s="138" t="s">
        <v>118</v>
      </c>
      <c r="C23" s="138" t="s">
        <v>90</v>
      </c>
      <c r="D23" s="46">
        <v>13.4</v>
      </c>
      <c r="E23" s="99">
        <v>0.04</v>
      </c>
      <c r="F23" s="140">
        <v>1</v>
      </c>
      <c r="G23" s="112">
        <v>14</v>
      </c>
      <c r="H23" s="173"/>
      <c r="I23" s="174"/>
      <c r="J23" s="155">
        <f>Таблица!E47</f>
        <v>2116</v>
      </c>
    </row>
    <row r="24" spans="1:10" ht="39.75" customHeight="1">
      <c r="A24" s="112" t="s">
        <v>174</v>
      </c>
      <c r="B24" s="138" t="s">
        <v>115</v>
      </c>
      <c r="C24" s="138" t="s">
        <v>93</v>
      </c>
      <c r="D24" s="46">
        <v>5.8</v>
      </c>
      <c r="E24" s="99">
        <v>0.02</v>
      </c>
      <c r="F24" s="140">
        <v>1</v>
      </c>
      <c r="G24" s="112">
        <v>14</v>
      </c>
      <c r="H24" s="172" t="s">
        <v>177</v>
      </c>
      <c r="I24" s="174" t="s">
        <v>176</v>
      </c>
      <c r="J24" s="154">
        <f>Таблица!E48</f>
        <v>5364</v>
      </c>
    </row>
    <row r="25" spans="1:10" ht="39.75" customHeight="1">
      <c r="A25" s="112" t="s">
        <v>175</v>
      </c>
      <c r="B25" s="138" t="s">
        <v>117</v>
      </c>
      <c r="C25" s="138" t="s">
        <v>94</v>
      </c>
      <c r="D25" s="46">
        <v>8.4</v>
      </c>
      <c r="E25" s="99">
        <v>0.03</v>
      </c>
      <c r="F25" s="140">
        <v>1</v>
      </c>
      <c r="G25" s="112">
        <v>14</v>
      </c>
      <c r="H25" s="173"/>
      <c r="I25" s="174"/>
      <c r="J25" s="154">
        <f>Таблица!E49</f>
        <v>7082</v>
      </c>
    </row>
    <row r="26" ht="12.75">
      <c r="C26" s="7"/>
    </row>
    <row r="27" spans="1:10" ht="12.75">
      <c r="A27" s="136" t="s">
        <v>178</v>
      </c>
      <c r="B27" s="135"/>
      <c r="C27" s="135"/>
      <c r="D27" s="135"/>
      <c r="E27" s="135"/>
      <c r="F27" s="135"/>
      <c r="G27" s="135"/>
      <c r="H27" s="135"/>
      <c r="I27" s="135"/>
      <c r="J27" s="135"/>
    </row>
    <row r="28" ht="12.75">
      <c r="A28" s="136"/>
    </row>
    <row r="29" ht="12.75">
      <c r="B29" s="85"/>
    </row>
  </sheetData>
  <sheetProtection/>
  <mergeCells count="14">
    <mergeCell ref="J15:J16"/>
    <mergeCell ref="A8:J8"/>
    <mergeCell ref="H21:H23"/>
    <mergeCell ref="I21:I23"/>
    <mergeCell ref="A15:A16"/>
    <mergeCell ref="B15:B16"/>
    <mergeCell ref="C15:C16"/>
    <mergeCell ref="D15:D16"/>
    <mergeCell ref="E15:E16"/>
    <mergeCell ref="F15:F16"/>
    <mergeCell ref="H24:H25"/>
    <mergeCell ref="I24:I25"/>
    <mergeCell ref="G15:G16"/>
    <mergeCell ref="H15:I15"/>
  </mergeCells>
  <hyperlinks>
    <hyperlink ref="J4" r:id="rId1" display="www.slavmeb.ru"/>
  </hyperlink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9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view="pageBreakPreview" zoomScale="85" zoomScaleSheetLayoutView="85" zoomScalePageLayoutView="85" workbookViewId="0" topLeftCell="A1">
      <selection activeCell="M3" sqref="M3"/>
    </sheetView>
  </sheetViews>
  <sheetFormatPr defaultColWidth="2.00390625" defaultRowHeight="12.75"/>
  <cols>
    <col min="1" max="1" width="31.125" style="7" customWidth="1"/>
    <col min="2" max="2" width="26.625" style="62" customWidth="1"/>
    <col min="3" max="3" width="6.125" style="62" customWidth="1"/>
    <col min="4" max="4" width="3.75390625" style="62" customWidth="1"/>
    <col min="5" max="5" width="5.125" style="62" customWidth="1"/>
    <col min="6" max="6" width="6.125" style="7" customWidth="1"/>
    <col min="7" max="7" width="1.75390625" style="7" customWidth="1"/>
    <col min="8" max="8" width="28.875" style="7" customWidth="1"/>
    <col min="9" max="9" width="26.00390625" style="7" customWidth="1"/>
    <col min="10" max="10" width="6.125" style="7" customWidth="1"/>
    <col min="11" max="11" width="4.00390625" style="7" customWidth="1"/>
    <col min="12" max="12" width="5.25390625" style="7" customWidth="1"/>
    <col min="13" max="13" width="6.125" style="7" customWidth="1"/>
    <col min="14" max="16384" width="2.00390625" style="7" customWidth="1"/>
  </cols>
  <sheetData>
    <row r="1" ht="12.75">
      <c r="M1" s="16" t="s">
        <v>0</v>
      </c>
    </row>
    <row r="2" ht="12.75">
      <c r="M2" s="16" t="s">
        <v>1</v>
      </c>
    </row>
    <row r="3" ht="12.75">
      <c r="M3" s="17" t="s">
        <v>197</v>
      </c>
    </row>
    <row r="4" ht="12.75">
      <c r="M4" s="18" t="s">
        <v>4</v>
      </c>
    </row>
    <row r="5" ht="12.75">
      <c r="M5" s="108" t="s">
        <v>155</v>
      </c>
    </row>
    <row r="6" ht="12.75">
      <c r="M6" s="4" t="s">
        <v>154</v>
      </c>
    </row>
    <row r="7" ht="9.75" customHeight="1"/>
    <row r="8" spans="1:13" ht="16.5">
      <c r="A8" s="176" t="s">
        <v>192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</row>
    <row r="9" spans="1:13" ht="16.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</row>
    <row r="10" spans="1:13" ht="12.75">
      <c r="A10" s="177" t="s">
        <v>120</v>
      </c>
      <c r="B10" s="178"/>
      <c r="C10" s="178"/>
      <c r="D10" s="178"/>
      <c r="E10" s="178"/>
      <c r="F10" s="179"/>
      <c r="G10" s="26"/>
      <c r="H10" s="177" t="s">
        <v>121</v>
      </c>
      <c r="I10" s="178"/>
      <c r="J10" s="178"/>
      <c r="K10" s="178"/>
      <c r="L10" s="178"/>
      <c r="M10" s="179"/>
    </row>
    <row r="11" spans="1:13" ht="12.75">
      <c r="A11" s="141"/>
      <c r="B11" s="61" t="s">
        <v>194</v>
      </c>
      <c r="C11" s="66" t="s">
        <v>15</v>
      </c>
      <c r="D11" s="19">
        <v>1</v>
      </c>
      <c r="E11" s="105">
        <f>Таблица!E18</f>
        <v>29090</v>
      </c>
      <c r="F11" s="103">
        <f>E11*D11</f>
        <v>29090</v>
      </c>
      <c r="G11" s="60"/>
      <c r="H11" s="141"/>
      <c r="I11" s="61" t="s">
        <v>53</v>
      </c>
      <c r="J11" s="79" t="s">
        <v>13</v>
      </c>
      <c r="K11" s="19">
        <v>1</v>
      </c>
      <c r="L11" s="105">
        <f>Таблица!E15</f>
        <v>21094</v>
      </c>
      <c r="M11" s="103">
        <f>L11*K11</f>
        <v>21094</v>
      </c>
    </row>
    <row r="12" spans="1:13" ht="12.75">
      <c r="A12" s="142"/>
      <c r="B12" s="59" t="s">
        <v>68</v>
      </c>
      <c r="C12" s="64" t="s">
        <v>69</v>
      </c>
      <c r="D12" s="21">
        <v>1</v>
      </c>
      <c r="E12" s="106">
        <f>Таблица!E43</f>
        <v>4588</v>
      </c>
      <c r="F12" s="104">
        <f>E12*D12</f>
        <v>4588</v>
      </c>
      <c r="G12" s="60"/>
      <c r="H12" s="142"/>
      <c r="I12" s="59" t="s">
        <v>56</v>
      </c>
      <c r="J12" s="69" t="s">
        <v>40</v>
      </c>
      <c r="K12" s="21">
        <v>1</v>
      </c>
      <c r="L12" s="106">
        <f>Таблица!E24</f>
        <v>11270</v>
      </c>
      <c r="M12" s="104">
        <f>L12*K12</f>
        <v>11270</v>
      </c>
    </row>
    <row r="13" spans="1:13" ht="12.75">
      <c r="A13" s="142"/>
      <c r="B13" s="59" t="s">
        <v>83</v>
      </c>
      <c r="C13" s="64" t="s">
        <v>84</v>
      </c>
      <c r="D13" s="21">
        <v>1</v>
      </c>
      <c r="E13" s="106">
        <f>Таблица!E31</f>
        <v>6704</v>
      </c>
      <c r="F13" s="104">
        <f>E13*D13</f>
        <v>6704</v>
      </c>
      <c r="G13" s="60"/>
      <c r="H13" s="142"/>
      <c r="I13" s="59" t="s">
        <v>71</v>
      </c>
      <c r="J13" s="69" t="s">
        <v>72</v>
      </c>
      <c r="K13" s="21">
        <v>2</v>
      </c>
      <c r="L13" s="106">
        <f>Таблица!E27</f>
        <v>5736</v>
      </c>
      <c r="M13" s="104">
        <f>L13*K13</f>
        <v>11472</v>
      </c>
    </row>
    <row r="14" spans="1:13" ht="12.75">
      <c r="A14" s="142"/>
      <c r="B14" s="59" t="s">
        <v>6</v>
      </c>
      <c r="C14" s="64" t="s">
        <v>76</v>
      </c>
      <c r="D14" s="21">
        <v>1</v>
      </c>
      <c r="E14" s="106">
        <f>Таблица!E32</f>
        <v>6110</v>
      </c>
      <c r="F14" s="104">
        <f>E14*D14</f>
        <v>6110</v>
      </c>
      <c r="G14" s="60"/>
      <c r="H14" s="142"/>
      <c r="I14" s="59" t="s">
        <v>6</v>
      </c>
      <c r="J14" s="69" t="s">
        <v>76</v>
      </c>
      <c r="K14" s="21">
        <v>1</v>
      </c>
      <c r="L14" s="106">
        <f>Таблица!E32</f>
        <v>6110</v>
      </c>
      <c r="M14" s="104">
        <f>L14*K14</f>
        <v>6110</v>
      </c>
    </row>
    <row r="15" spans="1:13" ht="12.75">
      <c r="A15" s="142"/>
      <c r="B15" s="26"/>
      <c r="C15" s="63"/>
      <c r="D15" s="63"/>
      <c r="E15" s="63"/>
      <c r="F15" s="68"/>
      <c r="G15" s="26"/>
      <c r="H15" s="142"/>
      <c r="I15" s="21"/>
      <c r="J15" s="23"/>
      <c r="K15" s="21"/>
      <c r="L15" s="23"/>
      <c r="M15" s="91"/>
    </row>
    <row r="16" spans="1:13" ht="12.75">
      <c r="A16" s="142"/>
      <c r="B16" s="21"/>
      <c r="C16" s="21"/>
      <c r="D16" s="21"/>
      <c r="E16" s="21"/>
      <c r="F16" s="22"/>
      <c r="G16" s="26"/>
      <c r="H16" s="142"/>
      <c r="I16" s="21"/>
      <c r="J16" s="24"/>
      <c r="K16" s="24"/>
      <c r="L16" s="24"/>
      <c r="M16" s="22"/>
    </row>
    <row r="17" spans="1:13" ht="16.5" customHeight="1">
      <c r="A17" s="143"/>
      <c r="B17" s="144"/>
      <c r="C17" s="145"/>
      <c r="D17" s="146"/>
      <c r="E17" s="183">
        <f>SUM(F11:F14)</f>
        <v>46492</v>
      </c>
      <c r="F17" s="184"/>
      <c r="G17" s="26"/>
      <c r="H17" s="143"/>
      <c r="I17" s="147"/>
      <c r="J17" s="145"/>
      <c r="K17" s="146"/>
      <c r="L17" s="183">
        <f>SUM(M11:M14)</f>
        <v>49946</v>
      </c>
      <c r="M17" s="184"/>
    </row>
    <row r="18" spans="1:13" ht="12.75">
      <c r="A18" s="180" t="s">
        <v>122</v>
      </c>
      <c r="B18" s="181"/>
      <c r="C18" s="181"/>
      <c r="D18" s="181"/>
      <c r="E18" s="181"/>
      <c r="F18" s="182"/>
      <c r="H18" s="180" t="s">
        <v>123</v>
      </c>
      <c r="I18" s="181"/>
      <c r="J18" s="181"/>
      <c r="K18" s="181"/>
      <c r="L18" s="181"/>
      <c r="M18" s="182"/>
    </row>
    <row r="19" spans="1:13" ht="12.75">
      <c r="A19" s="141"/>
      <c r="B19" s="61" t="s">
        <v>53</v>
      </c>
      <c r="C19" s="66" t="s">
        <v>13</v>
      </c>
      <c r="D19" s="19">
        <v>1</v>
      </c>
      <c r="E19" s="105">
        <f>Таблица!E15</f>
        <v>21094</v>
      </c>
      <c r="F19" s="103">
        <f>E19*D19</f>
        <v>21094</v>
      </c>
      <c r="H19" s="141"/>
      <c r="I19" s="61" t="s">
        <v>194</v>
      </c>
      <c r="J19" s="79" t="s">
        <v>15</v>
      </c>
      <c r="K19" s="19">
        <v>1</v>
      </c>
      <c r="L19" s="105">
        <f>Таблица!E18</f>
        <v>29090</v>
      </c>
      <c r="M19" s="103">
        <f>L19*K19</f>
        <v>29090</v>
      </c>
    </row>
    <row r="20" spans="1:13" ht="12.75">
      <c r="A20" s="142"/>
      <c r="B20" s="59" t="s">
        <v>58</v>
      </c>
      <c r="C20" s="64" t="s">
        <v>42</v>
      </c>
      <c r="D20" s="21">
        <v>1</v>
      </c>
      <c r="E20" s="106">
        <f>Таблица!E26</f>
        <v>13608</v>
      </c>
      <c r="F20" s="104">
        <f>E20*D20</f>
        <v>13608</v>
      </c>
      <c r="H20" s="142"/>
      <c r="I20" s="59" t="s">
        <v>19</v>
      </c>
      <c r="J20" s="69" t="s">
        <v>20</v>
      </c>
      <c r="K20" s="21">
        <v>1</v>
      </c>
      <c r="L20" s="106">
        <f>Таблица!E23</f>
        <v>12990</v>
      </c>
      <c r="M20" s="104">
        <f>L20*K20</f>
        <v>12990</v>
      </c>
    </row>
    <row r="21" spans="1:13" ht="12.75">
      <c r="A21" s="142"/>
      <c r="B21" s="73" t="s">
        <v>145</v>
      </c>
      <c r="C21" s="71" t="s">
        <v>21</v>
      </c>
      <c r="D21" s="77">
        <v>2</v>
      </c>
      <c r="E21" s="106">
        <f>Таблица!E28</f>
        <v>12818</v>
      </c>
      <c r="F21" s="104">
        <f>E21*D21</f>
        <v>25636</v>
      </c>
      <c r="H21" s="142"/>
      <c r="I21" s="73" t="s">
        <v>145</v>
      </c>
      <c r="J21" s="72" t="s">
        <v>21</v>
      </c>
      <c r="K21" s="21">
        <v>2</v>
      </c>
      <c r="L21" s="106">
        <f>Таблица!E28</f>
        <v>12818</v>
      </c>
      <c r="M21" s="104">
        <f>L21*K21</f>
        <v>25636</v>
      </c>
    </row>
    <row r="22" spans="1:13" ht="12.75">
      <c r="A22" s="142"/>
      <c r="B22" s="59" t="s">
        <v>83</v>
      </c>
      <c r="C22" s="64" t="s">
        <v>84</v>
      </c>
      <c r="D22" s="21">
        <v>1</v>
      </c>
      <c r="E22" s="106">
        <f>Таблица!E31</f>
        <v>6704</v>
      </c>
      <c r="F22" s="104">
        <f>E22*D22</f>
        <v>6704</v>
      </c>
      <c r="H22" s="142"/>
      <c r="I22" s="59" t="s">
        <v>6</v>
      </c>
      <c r="J22" s="69" t="s">
        <v>76</v>
      </c>
      <c r="K22" s="21">
        <v>1</v>
      </c>
      <c r="L22" s="106">
        <f>Таблица!E32</f>
        <v>6110</v>
      </c>
      <c r="M22" s="104">
        <f>L22*K22</f>
        <v>6110</v>
      </c>
    </row>
    <row r="23" spans="1:13" ht="12.75">
      <c r="A23" s="142"/>
      <c r="B23" s="59" t="s">
        <v>6</v>
      </c>
      <c r="C23" s="64" t="s">
        <v>76</v>
      </c>
      <c r="D23" s="21">
        <v>1</v>
      </c>
      <c r="E23" s="106">
        <f>Таблица!E32</f>
        <v>6110</v>
      </c>
      <c r="F23" s="104">
        <f>E23*D23</f>
        <v>6110</v>
      </c>
      <c r="H23" s="142"/>
      <c r="I23" s="21"/>
      <c r="J23" s="23"/>
      <c r="K23" s="21"/>
      <c r="L23" s="24"/>
      <c r="M23" s="25"/>
    </row>
    <row r="24" spans="1:13" ht="12.75">
      <c r="A24" s="142"/>
      <c r="B24" s="21"/>
      <c r="C24" s="63"/>
      <c r="D24" s="63"/>
      <c r="E24" s="63"/>
      <c r="F24" s="27"/>
      <c r="H24" s="142"/>
      <c r="I24" s="21"/>
      <c r="J24" s="26"/>
      <c r="K24" s="63"/>
      <c r="L24" s="26"/>
      <c r="M24" s="27"/>
    </row>
    <row r="25" spans="1:13" ht="15.75" customHeight="1">
      <c r="A25" s="143"/>
      <c r="B25" s="145"/>
      <c r="C25" s="144"/>
      <c r="D25" s="146"/>
      <c r="E25" s="183">
        <f>SUM(F19:F23)</f>
        <v>73152</v>
      </c>
      <c r="F25" s="184"/>
      <c r="H25" s="143"/>
      <c r="I25" s="148"/>
      <c r="J25" s="145"/>
      <c r="K25" s="146"/>
      <c r="L25" s="183">
        <f>SUM(M19:M22)</f>
        <v>73826</v>
      </c>
      <c r="M25" s="184"/>
    </row>
    <row r="26" spans="1:13" ht="12.75">
      <c r="A26" s="180" t="s">
        <v>124</v>
      </c>
      <c r="B26" s="181"/>
      <c r="C26" s="181"/>
      <c r="D26" s="181"/>
      <c r="E26" s="181"/>
      <c r="F26" s="182"/>
      <c r="H26" s="180" t="s">
        <v>125</v>
      </c>
      <c r="I26" s="181"/>
      <c r="J26" s="181"/>
      <c r="K26" s="181"/>
      <c r="L26" s="181"/>
      <c r="M26" s="182"/>
    </row>
    <row r="27" spans="1:13" ht="12.75">
      <c r="A27" s="141"/>
      <c r="B27" s="61" t="s">
        <v>194</v>
      </c>
      <c r="C27" s="66" t="s">
        <v>15</v>
      </c>
      <c r="D27" s="19">
        <v>1</v>
      </c>
      <c r="E27" s="105">
        <f>Таблица!E18</f>
        <v>29090</v>
      </c>
      <c r="F27" s="103">
        <f>E27*D27</f>
        <v>29090</v>
      </c>
      <c r="H27" s="141"/>
      <c r="I27" s="61" t="s">
        <v>54</v>
      </c>
      <c r="J27" s="79" t="s">
        <v>14</v>
      </c>
      <c r="K27" s="19">
        <v>1</v>
      </c>
      <c r="L27" s="105">
        <f>Таблица!E16</f>
        <v>22762</v>
      </c>
      <c r="M27" s="103">
        <f aca="true" t="shared" si="0" ref="M27:M34">L27*K27</f>
        <v>22762</v>
      </c>
    </row>
    <row r="28" spans="1:13" ht="12.75">
      <c r="A28" s="142"/>
      <c r="B28" s="59" t="s">
        <v>19</v>
      </c>
      <c r="C28" s="64" t="s">
        <v>20</v>
      </c>
      <c r="D28" s="21">
        <v>1</v>
      </c>
      <c r="E28" s="106">
        <f>Таблица!E23</f>
        <v>12990</v>
      </c>
      <c r="F28" s="104">
        <f>E28*D28</f>
        <v>12990</v>
      </c>
      <c r="H28" s="142"/>
      <c r="I28" s="59" t="s">
        <v>19</v>
      </c>
      <c r="J28" s="69" t="s">
        <v>20</v>
      </c>
      <c r="K28" s="21">
        <v>1</v>
      </c>
      <c r="L28" s="106">
        <f>Таблица!E23</f>
        <v>12990</v>
      </c>
      <c r="M28" s="104">
        <f t="shared" si="0"/>
        <v>12990</v>
      </c>
    </row>
    <row r="29" spans="1:13" ht="12.75">
      <c r="A29" s="142"/>
      <c r="B29" s="59" t="s">
        <v>57</v>
      </c>
      <c r="C29" s="64" t="s">
        <v>41</v>
      </c>
      <c r="D29" s="21">
        <v>1</v>
      </c>
      <c r="E29" s="106">
        <f>Таблица!E25</f>
        <v>10314</v>
      </c>
      <c r="F29" s="104">
        <f>E29*D29</f>
        <v>10314</v>
      </c>
      <c r="H29" s="142"/>
      <c r="I29" s="59" t="s">
        <v>56</v>
      </c>
      <c r="J29" s="69" t="s">
        <v>40</v>
      </c>
      <c r="K29" s="21">
        <v>1</v>
      </c>
      <c r="L29" s="106">
        <f>Таблица!E24</f>
        <v>11270</v>
      </c>
      <c r="M29" s="104">
        <f t="shared" si="0"/>
        <v>11270</v>
      </c>
    </row>
    <row r="30" spans="1:13" ht="12.75">
      <c r="A30" s="142"/>
      <c r="B30" s="73" t="s">
        <v>145</v>
      </c>
      <c r="C30" s="71" t="s">
        <v>21</v>
      </c>
      <c r="D30" s="77">
        <v>4</v>
      </c>
      <c r="E30" s="106">
        <f>Таблица!E28</f>
        <v>12818</v>
      </c>
      <c r="F30" s="104">
        <f>E30*D30</f>
        <v>51272</v>
      </c>
      <c r="H30" s="142"/>
      <c r="I30" s="73" t="s">
        <v>145</v>
      </c>
      <c r="J30" s="72" t="s">
        <v>21</v>
      </c>
      <c r="K30" s="21">
        <v>2</v>
      </c>
      <c r="L30" s="106">
        <f>Таблица!E28</f>
        <v>12818</v>
      </c>
      <c r="M30" s="104">
        <f t="shared" si="0"/>
        <v>25636</v>
      </c>
    </row>
    <row r="31" spans="1:13" ht="12.75">
      <c r="A31" s="142"/>
      <c r="B31" s="59" t="s">
        <v>6</v>
      </c>
      <c r="C31" s="64" t="s">
        <v>76</v>
      </c>
      <c r="D31" s="21">
        <v>1</v>
      </c>
      <c r="E31" s="106">
        <f>Таблица!E32</f>
        <v>6110</v>
      </c>
      <c r="F31" s="104">
        <f>E31*D31</f>
        <v>6110</v>
      </c>
      <c r="H31" s="142"/>
      <c r="I31" s="59" t="s">
        <v>67</v>
      </c>
      <c r="J31" s="69" t="s">
        <v>70</v>
      </c>
      <c r="K31" s="21">
        <v>1</v>
      </c>
      <c r="L31" s="106">
        <f>Таблица!E40</f>
        <v>17174</v>
      </c>
      <c r="M31" s="104">
        <f t="shared" si="0"/>
        <v>17174</v>
      </c>
    </row>
    <row r="32" spans="1:13" ht="12.75">
      <c r="A32" s="142"/>
      <c r="B32" s="21"/>
      <c r="C32" s="21"/>
      <c r="D32" s="21"/>
      <c r="E32" s="21"/>
      <c r="F32" s="25"/>
      <c r="H32" s="142"/>
      <c r="I32" s="59" t="s">
        <v>68</v>
      </c>
      <c r="J32" s="107" t="s">
        <v>69</v>
      </c>
      <c r="K32" s="21">
        <v>1</v>
      </c>
      <c r="L32" s="106">
        <f>Таблица!E43</f>
        <v>4588</v>
      </c>
      <c r="M32" s="104">
        <f t="shared" si="0"/>
        <v>4588</v>
      </c>
    </row>
    <row r="33" spans="1:13" ht="12.75">
      <c r="A33" s="142"/>
      <c r="B33" s="21"/>
      <c r="C33" s="21"/>
      <c r="D33" s="21"/>
      <c r="E33" s="21"/>
      <c r="F33" s="22"/>
      <c r="H33" s="142"/>
      <c r="I33" s="59" t="s">
        <v>6</v>
      </c>
      <c r="J33" s="69" t="s">
        <v>76</v>
      </c>
      <c r="K33" s="21">
        <v>1</v>
      </c>
      <c r="L33" s="106">
        <f>Таблица!E32</f>
        <v>6110</v>
      </c>
      <c r="M33" s="104">
        <f t="shared" si="0"/>
        <v>6110</v>
      </c>
    </row>
    <row r="34" spans="1:13" ht="12.75">
      <c r="A34" s="142"/>
      <c r="B34" s="21"/>
      <c r="C34" s="21"/>
      <c r="D34" s="21"/>
      <c r="E34" s="21"/>
      <c r="F34" s="22"/>
      <c r="H34" s="142"/>
      <c r="I34" s="70" t="s">
        <v>83</v>
      </c>
      <c r="J34" s="72" t="s">
        <v>84</v>
      </c>
      <c r="K34" s="21">
        <v>1</v>
      </c>
      <c r="L34" s="106">
        <f>Таблица!E31</f>
        <v>6704</v>
      </c>
      <c r="M34" s="104">
        <f t="shared" si="0"/>
        <v>6704</v>
      </c>
    </row>
    <row r="35" spans="1:13" ht="18.75" customHeight="1">
      <c r="A35" s="143"/>
      <c r="B35" s="145"/>
      <c r="C35" s="144"/>
      <c r="D35" s="146"/>
      <c r="E35" s="183">
        <f>SUM(F27:F31)</f>
        <v>109776</v>
      </c>
      <c r="F35" s="184"/>
      <c r="H35" s="143"/>
      <c r="I35" s="148"/>
      <c r="J35" s="144"/>
      <c r="K35" s="146"/>
      <c r="L35" s="183">
        <f>SUM(M27:M34)</f>
        <v>107234</v>
      </c>
      <c r="M35" s="184"/>
    </row>
    <row r="36" spans="1:13" ht="12.75">
      <c r="A36" s="180" t="s">
        <v>126</v>
      </c>
      <c r="B36" s="181"/>
      <c r="C36" s="181"/>
      <c r="D36" s="181"/>
      <c r="E36" s="181"/>
      <c r="F36" s="182"/>
      <c r="H36" s="180" t="s">
        <v>127</v>
      </c>
      <c r="I36" s="181"/>
      <c r="J36" s="181"/>
      <c r="K36" s="181"/>
      <c r="L36" s="181"/>
      <c r="M36" s="182"/>
    </row>
    <row r="37" spans="1:13" ht="12.75">
      <c r="A37" s="141"/>
      <c r="B37" s="61" t="s">
        <v>52</v>
      </c>
      <c r="C37" s="66" t="s">
        <v>12</v>
      </c>
      <c r="D37" s="19">
        <v>1</v>
      </c>
      <c r="E37" s="105">
        <f>Таблица!E14</f>
        <v>21094</v>
      </c>
      <c r="F37" s="103">
        <f>E37*D37</f>
        <v>21094</v>
      </c>
      <c r="H37" s="141"/>
      <c r="I37" s="61" t="s">
        <v>52</v>
      </c>
      <c r="J37" s="79" t="s">
        <v>12</v>
      </c>
      <c r="K37" s="19">
        <v>1</v>
      </c>
      <c r="L37" s="105">
        <f>Таблица!E14</f>
        <v>21094</v>
      </c>
      <c r="M37" s="103">
        <f>L37*K37</f>
        <v>21094</v>
      </c>
    </row>
    <row r="38" spans="1:13" ht="12.75">
      <c r="A38" s="142"/>
      <c r="B38" s="59" t="s">
        <v>56</v>
      </c>
      <c r="C38" s="64" t="s">
        <v>40</v>
      </c>
      <c r="D38" s="21">
        <v>1</v>
      </c>
      <c r="E38" s="106">
        <f>Таблица!E24</f>
        <v>11270</v>
      </c>
      <c r="F38" s="104">
        <f>E38*D38</f>
        <v>11270</v>
      </c>
      <c r="H38" s="142"/>
      <c r="I38" s="59" t="s">
        <v>58</v>
      </c>
      <c r="J38" s="69" t="s">
        <v>42</v>
      </c>
      <c r="K38" s="21">
        <v>1</v>
      </c>
      <c r="L38" s="106">
        <f>Таблица!E26</f>
        <v>13608</v>
      </c>
      <c r="M38" s="104">
        <f>L38*K38</f>
        <v>13608</v>
      </c>
    </row>
    <row r="39" spans="1:13" ht="12.75">
      <c r="A39" s="142"/>
      <c r="B39" s="73" t="s">
        <v>145</v>
      </c>
      <c r="C39" s="71" t="s">
        <v>21</v>
      </c>
      <c r="D39" s="77">
        <v>2</v>
      </c>
      <c r="E39" s="106">
        <f>Таблица!E28</f>
        <v>12818</v>
      </c>
      <c r="F39" s="104">
        <f>E39*D39</f>
        <v>25636</v>
      </c>
      <c r="H39" s="142"/>
      <c r="I39" s="21" t="s">
        <v>75</v>
      </c>
      <c r="J39" s="72" t="s">
        <v>23</v>
      </c>
      <c r="K39" s="21">
        <v>4</v>
      </c>
      <c r="L39" s="106">
        <f>Таблица!E30</f>
        <v>17034</v>
      </c>
      <c r="M39" s="104">
        <f>L39*K39</f>
        <v>68136</v>
      </c>
    </row>
    <row r="40" spans="1:13" ht="12.75">
      <c r="A40" s="142"/>
      <c r="B40" s="73" t="s">
        <v>74</v>
      </c>
      <c r="C40" s="71" t="s">
        <v>22</v>
      </c>
      <c r="D40" s="77">
        <v>1</v>
      </c>
      <c r="E40" s="106">
        <f>Таблица!E29</f>
        <v>7174</v>
      </c>
      <c r="F40" s="104">
        <f>E40*D40</f>
        <v>7174</v>
      </c>
      <c r="H40" s="142"/>
      <c r="I40" s="21"/>
      <c r="J40" s="23"/>
      <c r="K40" s="21"/>
      <c r="L40" s="24"/>
      <c r="M40" s="25"/>
    </row>
    <row r="41" spans="1:13" ht="22.5">
      <c r="A41" s="142"/>
      <c r="B41" s="70" t="s">
        <v>146</v>
      </c>
      <c r="C41" s="71" t="s">
        <v>80</v>
      </c>
      <c r="D41" s="77">
        <v>1</v>
      </c>
      <c r="E41" s="106">
        <f>Таблица!E37</f>
        <v>6490</v>
      </c>
      <c r="F41" s="104">
        <f>E41*D41</f>
        <v>6490</v>
      </c>
      <c r="G41" s="80"/>
      <c r="H41" s="142"/>
      <c r="I41" s="21"/>
      <c r="J41" s="23"/>
      <c r="K41" s="23"/>
      <c r="L41" s="24"/>
      <c r="M41" s="25"/>
    </row>
    <row r="42" spans="1:13" ht="12.75">
      <c r="A42" s="142"/>
      <c r="B42" s="70"/>
      <c r="C42" s="71"/>
      <c r="D42" s="77"/>
      <c r="E42" s="106"/>
      <c r="F42" s="104"/>
      <c r="G42" s="80"/>
      <c r="H42" s="142"/>
      <c r="I42" s="21"/>
      <c r="J42" s="23"/>
      <c r="K42" s="23"/>
      <c r="L42" s="24"/>
      <c r="M42" s="25"/>
    </row>
    <row r="43" spans="1:13" ht="18" customHeight="1">
      <c r="A43" s="143"/>
      <c r="B43" s="145"/>
      <c r="C43" s="144"/>
      <c r="D43" s="146"/>
      <c r="E43" s="183">
        <f>SUM(F37:F41)</f>
        <v>71664</v>
      </c>
      <c r="F43" s="184"/>
      <c r="H43" s="143"/>
      <c r="I43" s="148"/>
      <c r="J43" s="144"/>
      <c r="K43" s="146"/>
      <c r="L43" s="183">
        <f>SUM(M37:M39)</f>
        <v>102838</v>
      </c>
      <c r="M43" s="184"/>
    </row>
    <row r="44" spans="1:13" ht="12.75">
      <c r="A44" s="185" t="s">
        <v>128</v>
      </c>
      <c r="B44" s="186"/>
      <c r="C44" s="186"/>
      <c r="D44" s="186"/>
      <c r="E44" s="186"/>
      <c r="F44" s="187"/>
      <c r="H44" s="185" t="s">
        <v>129</v>
      </c>
      <c r="I44" s="186"/>
      <c r="J44" s="186"/>
      <c r="K44" s="186"/>
      <c r="L44" s="186"/>
      <c r="M44" s="187"/>
    </row>
    <row r="45" spans="1:13" ht="12.75">
      <c r="A45" s="141"/>
      <c r="B45" s="61" t="s">
        <v>141</v>
      </c>
      <c r="C45" s="19" t="s">
        <v>16</v>
      </c>
      <c r="D45" s="19">
        <v>1</v>
      </c>
      <c r="E45" s="105">
        <f>Таблица!E20</f>
        <v>22546</v>
      </c>
      <c r="F45" s="103">
        <f>E45*D45</f>
        <v>22546</v>
      </c>
      <c r="H45" s="141"/>
      <c r="I45" s="61" t="s">
        <v>142</v>
      </c>
      <c r="J45" s="20" t="s">
        <v>17</v>
      </c>
      <c r="K45" s="19">
        <v>1</v>
      </c>
      <c r="L45" s="105">
        <f>Таблица!E21</f>
        <v>37698</v>
      </c>
      <c r="M45" s="103">
        <f>L45*K45</f>
        <v>37698</v>
      </c>
    </row>
    <row r="46" spans="1:13" ht="22.5">
      <c r="A46" s="142"/>
      <c r="B46" s="74" t="s">
        <v>65</v>
      </c>
      <c r="C46" s="77" t="s">
        <v>66</v>
      </c>
      <c r="D46" s="77">
        <v>1</v>
      </c>
      <c r="E46" s="106">
        <f>Таблица!E39</f>
        <v>8742</v>
      </c>
      <c r="F46" s="104">
        <f>E46*D46</f>
        <v>8742</v>
      </c>
      <c r="H46" s="142"/>
      <c r="I46" s="81" t="s">
        <v>81</v>
      </c>
      <c r="J46" s="74" t="s">
        <v>82</v>
      </c>
      <c r="K46" s="21">
        <v>1</v>
      </c>
      <c r="L46" s="106">
        <f>Таблица!E38</f>
        <v>14922</v>
      </c>
      <c r="M46" s="104">
        <f>L46*K46</f>
        <v>14922</v>
      </c>
    </row>
    <row r="47" spans="1:13" ht="12.75">
      <c r="A47" s="142"/>
      <c r="B47" s="74"/>
      <c r="C47" s="77"/>
      <c r="D47" s="77"/>
      <c r="E47" s="65"/>
      <c r="F47" s="67"/>
      <c r="H47" s="142"/>
      <c r="I47" s="81"/>
      <c r="J47" s="74"/>
      <c r="K47" s="21"/>
      <c r="L47" s="90"/>
      <c r="M47" s="89"/>
    </row>
    <row r="48" spans="1:13" ht="12.75">
      <c r="A48" s="142"/>
      <c r="B48" s="74"/>
      <c r="C48" s="77"/>
      <c r="D48" s="77"/>
      <c r="E48" s="78"/>
      <c r="F48" s="76"/>
      <c r="H48" s="142"/>
      <c r="I48" s="81"/>
      <c r="J48" s="74"/>
      <c r="K48" s="21"/>
      <c r="L48" s="75"/>
      <c r="M48" s="76"/>
    </row>
    <row r="49" spans="1:13" ht="12.75">
      <c r="A49" s="142"/>
      <c r="B49" s="74"/>
      <c r="C49" s="77"/>
      <c r="D49" s="77"/>
      <c r="E49" s="78"/>
      <c r="F49" s="76"/>
      <c r="H49" s="142"/>
      <c r="I49" s="81"/>
      <c r="J49" s="74"/>
      <c r="K49" s="21"/>
      <c r="L49" s="75"/>
      <c r="M49" s="76"/>
    </row>
    <row r="50" spans="1:13" ht="15.75">
      <c r="A50" s="143"/>
      <c r="B50" s="145"/>
      <c r="C50" s="144"/>
      <c r="D50" s="146"/>
      <c r="E50" s="183">
        <f>SUM(F45:F46)</f>
        <v>31288</v>
      </c>
      <c r="F50" s="184"/>
      <c r="H50" s="143"/>
      <c r="I50" s="148"/>
      <c r="J50" s="144"/>
      <c r="K50" s="146"/>
      <c r="L50" s="183">
        <f>SUM(M45:M46)</f>
        <v>52620</v>
      </c>
      <c r="M50" s="184"/>
    </row>
  </sheetData>
  <sheetProtection/>
  <mergeCells count="21">
    <mergeCell ref="L43:M43"/>
    <mergeCell ref="E50:F50"/>
    <mergeCell ref="L50:M50"/>
    <mergeCell ref="L25:M25"/>
    <mergeCell ref="H26:M26"/>
    <mergeCell ref="L35:M35"/>
    <mergeCell ref="E43:F43"/>
    <mergeCell ref="H36:M36"/>
    <mergeCell ref="A44:F44"/>
    <mergeCell ref="H44:M44"/>
    <mergeCell ref="E35:F35"/>
    <mergeCell ref="A8:M8"/>
    <mergeCell ref="A10:F10"/>
    <mergeCell ref="H10:M10"/>
    <mergeCell ref="A36:F36"/>
    <mergeCell ref="E25:F25"/>
    <mergeCell ref="E17:F17"/>
    <mergeCell ref="L17:M17"/>
    <mergeCell ref="H18:M18"/>
    <mergeCell ref="A18:F18"/>
    <mergeCell ref="A26:F26"/>
  </mergeCells>
  <hyperlinks>
    <hyperlink ref="M4" r:id="rId1" display="www.slavmeb.ru"/>
  </hyperlink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81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view="pageBreakPreview" zoomScaleNormal="115" zoomScaleSheetLayoutView="100" zoomScalePageLayoutView="40" workbookViewId="0" topLeftCell="A1">
      <selection activeCell="I6" sqref="I6"/>
    </sheetView>
  </sheetViews>
  <sheetFormatPr defaultColWidth="9.00390625" defaultRowHeight="12.75"/>
  <cols>
    <col min="1" max="1" width="34.75390625" style="51" customWidth="1"/>
    <col min="2" max="2" width="16.875" style="50" customWidth="1"/>
    <col min="3" max="3" width="8.75390625" style="50" customWidth="1"/>
    <col min="4" max="4" width="10.875" style="50" bestFit="1" customWidth="1"/>
    <col min="5" max="5" width="12.125" style="50" customWidth="1"/>
    <col min="6" max="6" width="5.375" style="31" bestFit="1" customWidth="1"/>
    <col min="7" max="8" width="7.75390625" style="31" customWidth="1"/>
    <col min="9" max="9" width="9.125" style="31" customWidth="1"/>
    <col min="10" max="10" width="29.125" style="31" customWidth="1"/>
    <col min="11" max="16384" width="9.125" style="31" customWidth="1"/>
  </cols>
  <sheetData>
    <row r="1" spans="1:8" ht="12.75">
      <c r="A1" s="28"/>
      <c r="B1" s="28"/>
      <c r="C1" s="29"/>
      <c r="D1" s="28"/>
      <c r="E1" s="28"/>
      <c r="F1" s="28"/>
      <c r="G1" s="28"/>
      <c r="H1" s="30" t="s">
        <v>0</v>
      </c>
    </row>
    <row r="2" spans="1:8" ht="12.75">
      <c r="A2" s="28"/>
      <c r="B2" s="28"/>
      <c r="C2" s="29"/>
      <c r="D2" s="28"/>
      <c r="E2" s="28"/>
      <c r="F2" s="28"/>
      <c r="G2" s="28"/>
      <c r="H2" s="30" t="s">
        <v>1</v>
      </c>
    </row>
    <row r="3" spans="1:8" ht="12.75">
      <c r="A3" s="28"/>
      <c r="B3" s="28"/>
      <c r="C3" s="29"/>
      <c r="D3" s="28"/>
      <c r="E3" s="28"/>
      <c r="F3" s="28"/>
      <c r="G3" s="28"/>
      <c r="H3" s="30" t="s">
        <v>198</v>
      </c>
    </row>
    <row r="4" spans="1:8" ht="12.75">
      <c r="A4" s="28"/>
      <c r="B4" s="28"/>
      <c r="C4" s="29"/>
      <c r="D4" s="28"/>
      <c r="E4" s="28"/>
      <c r="F4" s="28"/>
      <c r="G4" s="28"/>
      <c r="H4" s="32" t="s">
        <v>4</v>
      </c>
    </row>
    <row r="5" spans="1:8" ht="12.75">
      <c r="A5" s="28"/>
      <c r="B5" s="28"/>
      <c r="C5" s="29"/>
      <c r="D5" s="28"/>
      <c r="E5" s="28"/>
      <c r="F5" s="28"/>
      <c r="G5" s="28"/>
      <c r="H5" s="108" t="s">
        <v>155</v>
      </c>
    </row>
    <row r="6" spans="1:8" ht="12.75">
      <c r="A6" s="28"/>
      <c r="B6" s="28"/>
      <c r="C6" s="29"/>
      <c r="D6" s="28"/>
      <c r="E6" s="28"/>
      <c r="F6" s="28"/>
      <c r="G6" s="28"/>
      <c r="H6" s="4" t="s">
        <v>154</v>
      </c>
    </row>
    <row r="7" spans="1:8" ht="12.75">
      <c r="A7" s="28"/>
      <c r="B7" s="28"/>
      <c r="C7" s="29"/>
      <c r="D7" s="28"/>
      <c r="E7" s="28"/>
      <c r="F7" s="28"/>
      <c r="G7" s="28"/>
      <c r="H7" s="28"/>
    </row>
    <row r="8" spans="1:8" ht="16.5" customHeight="1">
      <c r="A8" s="188" t="s">
        <v>191</v>
      </c>
      <c r="B8" s="188"/>
      <c r="C8" s="188"/>
      <c r="D8" s="188"/>
      <c r="E8" s="188"/>
      <c r="F8" s="188"/>
      <c r="G8" s="188"/>
      <c r="H8" s="188"/>
    </row>
    <row r="9" spans="1:5" ht="12.75" customHeight="1">
      <c r="A9" s="86"/>
      <c r="B9" s="33"/>
      <c r="C9" s="33"/>
      <c r="D9" s="33"/>
      <c r="E9" s="33"/>
    </row>
    <row r="10" spans="1:8" ht="28.5" customHeight="1">
      <c r="A10" s="86"/>
      <c r="B10" s="31"/>
      <c r="C10" s="31"/>
      <c r="D10" s="31"/>
      <c r="E10" s="31"/>
      <c r="F10" s="189" t="s">
        <v>9</v>
      </c>
      <c r="G10" s="190"/>
      <c r="H10" s="34">
        <v>1</v>
      </c>
    </row>
    <row r="11" spans="1:8" ht="15.75">
      <c r="A11" s="87"/>
      <c r="B11" s="33"/>
      <c r="C11" s="33"/>
      <c r="D11" s="33"/>
      <c r="E11" s="33"/>
      <c r="F11" s="191" t="s">
        <v>10</v>
      </c>
      <c r="G11" s="191"/>
      <c r="H11" s="35">
        <v>0</v>
      </c>
    </row>
    <row r="12" spans="1:8" ht="12.75">
      <c r="A12" s="36"/>
      <c r="B12" s="31"/>
      <c r="C12" s="31"/>
      <c r="D12" s="3"/>
      <c r="E12" s="37"/>
      <c r="F12" s="28"/>
      <c r="G12" s="28"/>
      <c r="H12" s="28"/>
    </row>
    <row r="13" spans="1:8" ht="66.75" customHeight="1">
      <c r="A13" s="1" t="s">
        <v>7</v>
      </c>
      <c r="B13" s="1" t="s">
        <v>180</v>
      </c>
      <c r="C13" s="1" t="s">
        <v>8</v>
      </c>
      <c r="D13" s="2" t="s">
        <v>5</v>
      </c>
      <c r="E13" s="151" t="s">
        <v>179</v>
      </c>
      <c r="F13" s="1" t="s">
        <v>139</v>
      </c>
      <c r="G13" s="1" t="s">
        <v>144</v>
      </c>
      <c r="H13" s="1" t="s">
        <v>140</v>
      </c>
    </row>
    <row r="14" spans="1:8" ht="25.5" customHeight="1">
      <c r="A14" s="38" t="s">
        <v>52</v>
      </c>
      <c r="B14" s="39" t="s">
        <v>11</v>
      </c>
      <c r="C14" s="100" t="s">
        <v>26</v>
      </c>
      <c r="D14" s="98">
        <v>21094</v>
      </c>
      <c r="E14" s="152">
        <f>D14*$H$10*(1-$H$11)</f>
        <v>21094</v>
      </c>
      <c r="F14" s="40">
        <v>80.2</v>
      </c>
      <c r="G14" s="41">
        <v>0.31</v>
      </c>
      <c r="H14" s="42">
        <v>3</v>
      </c>
    </row>
    <row r="15" spans="1:14" ht="12.75">
      <c r="A15" s="43" t="s">
        <v>53</v>
      </c>
      <c r="B15" s="44" t="s">
        <v>11</v>
      </c>
      <c r="C15" s="101" t="s">
        <v>27</v>
      </c>
      <c r="D15" s="102">
        <v>21094</v>
      </c>
      <c r="E15" s="152">
        <f aca="true" t="shared" si="0" ref="E15:E49">D15*$H$10*(1-$H$11)</f>
        <v>21094</v>
      </c>
      <c r="F15" s="46">
        <v>88.5</v>
      </c>
      <c r="G15" s="47">
        <v>0.29</v>
      </c>
      <c r="H15" s="45">
        <v>3</v>
      </c>
      <c r="K15" s="82"/>
      <c r="L15" s="83"/>
      <c r="M15" s="83"/>
      <c r="N15" s="84"/>
    </row>
    <row r="16" spans="1:8" ht="12.75">
      <c r="A16" s="43" t="s">
        <v>54</v>
      </c>
      <c r="B16" s="44" t="s">
        <v>43</v>
      </c>
      <c r="C16" s="101" t="s">
        <v>28</v>
      </c>
      <c r="D16" s="102">
        <v>22762</v>
      </c>
      <c r="E16" s="152">
        <f t="shared" si="0"/>
        <v>22762</v>
      </c>
      <c r="F16" s="46">
        <v>80.2</v>
      </c>
      <c r="G16" s="47">
        <v>0.31</v>
      </c>
      <c r="H16" s="45">
        <v>3</v>
      </c>
    </row>
    <row r="17" spans="1:8" ht="12.75">
      <c r="A17" s="48" t="s">
        <v>55</v>
      </c>
      <c r="B17" s="45" t="s">
        <v>43</v>
      </c>
      <c r="C17" s="101" t="s">
        <v>29</v>
      </c>
      <c r="D17" s="102">
        <v>22762</v>
      </c>
      <c r="E17" s="152">
        <f t="shared" si="0"/>
        <v>22762</v>
      </c>
      <c r="F17" s="46">
        <v>88.5</v>
      </c>
      <c r="G17" s="47">
        <v>0.29</v>
      </c>
      <c r="H17" s="45">
        <v>3</v>
      </c>
    </row>
    <row r="18" spans="1:8" ht="12.75">
      <c r="A18" s="48" t="s">
        <v>194</v>
      </c>
      <c r="B18" s="45" t="s">
        <v>11</v>
      </c>
      <c r="C18" s="101" t="s">
        <v>30</v>
      </c>
      <c r="D18" s="102">
        <v>29090</v>
      </c>
      <c r="E18" s="152">
        <f t="shared" si="0"/>
        <v>29090</v>
      </c>
      <c r="F18" s="46">
        <v>116</v>
      </c>
      <c r="G18" s="47">
        <v>0.4</v>
      </c>
      <c r="H18" s="45">
        <v>4</v>
      </c>
    </row>
    <row r="19" spans="1:8" ht="12.75">
      <c r="A19" s="48" t="s">
        <v>132</v>
      </c>
      <c r="B19" s="45" t="s">
        <v>43</v>
      </c>
      <c r="C19" s="101" t="s">
        <v>193</v>
      </c>
      <c r="D19" s="102">
        <v>30616</v>
      </c>
      <c r="E19" s="152">
        <f t="shared" si="0"/>
        <v>30616</v>
      </c>
      <c r="F19" s="46">
        <v>120</v>
      </c>
      <c r="G19" s="47">
        <v>0.43</v>
      </c>
      <c r="H19" s="45">
        <v>4</v>
      </c>
    </row>
    <row r="20" spans="1:8" ht="12.75">
      <c r="A20" s="48" t="s">
        <v>141</v>
      </c>
      <c r="B20" s="45" t="s">
        <v>44</v>
      </c>
      <c r="C20" s="101" t="s">
        <v>31</v>
      </c>
      <c r="D20" s="102">
        <v>22546</v>
      </c>
      <c r="E20" s="152">
        <f t="shared" si="0"/>
        <v>22546</v>
      </c>
      <c r="F20" s="46">
        <v>93</v>
      </c>
      <c r="G20" s="47">
        <v>0.26</v>
      </c>
      <c r="H20" s="45">
        <v>2</v>
      </c>
    </row>
    <row r="21" spans="1:8" ht="12.75">
      <c r="A21" s="48" t="s">
        <v>142</v>
      </c>
      <c r="B21" s="45" t="s">
        <v>45</v>
      </c>
      <c r="C21" s="101" t="s">
        <v>32</v>
      </c>
      <c r="D21" s="102">
        <v>37698</v>
      </c>
      <c r="E21" s="152">
        <f t="shared" si="0"/>
        <v>37698</v>
      </c>
      <c r="F21" s="46">
        <v>158</v>
      </c>
      <c r="G21" s="47">
        <v>0.44</v>
      </c>
      <c r="H21" s="45">
        <v>4</v>
      </c>
    </row>
    <row r="22" spans="1:8" ht="12.75">
      <c r="A22" s="48" t="s">
        <v>2</v>
      </c>
      <c r="B22" s="45" t="s">
        <v>46</v>
      </c>
      <c r="C22" s="101" t="s">
        <v>33</v>
      </c>
      <c r="D22" s="102">
        <v>9402</v>
      </c>
      <c r="E22" s="152">
        <f t="shared" si="0"/>
        <v>9402</v>
      </c>
      <c r="F22" s="46">
        <v>29</v>
      </c>
      <c r="G22" s="47">
        <v>0.08</v>
      </c>
      <c r="H22" s="45">
        <v>2</v>
      </c>
    </row>
    <row r="23" spans="1:8" ht="12.75">
      <c r="A23" s="48" t="s">
        <v>19</v>
      </c>
      <c r="B23" s="45" t="s">
        <v>138</v>
      </c>
      <c r="C23" s="101" t="s">
        <v>34</v>
      </c>
      <c r="D23" s="102">
        <v>12990</v>
      </c>
      <c r="E23" s="152">
        <f t="shared" si="0"/>
        <v>12990</v>
      </c>
      <c r="F23" s="46">
        <v>38.9</v>
      </c>
      <c r="G23" s="47">
        <v>0.11</v>
      </c>
      <c r="H23" s="45">
        <v>2</v>
      </c>
    </row>
    <row r="24" spans="1:8" ht="12.75">
      <c r="A24" s="48" t="s">
        <v>56</v>
      </c>
      <c r="B24" s="45" t="s">
        <v>47</v>
      </c>
      <c r="C24" s="101" t="s">
        <v>95</v>
      </c>
      <c r="D24" s="102">
        <v>11270</v>
      </c>
      <c r="E24" s="152">
        <f t="shared" si="0"/>
        <v>11270</v>
      </c>
      <c r="F24" s="160">
        <v>61.4</v>
      </c>
      <c r="G24" s="160">
        <v>0.12</v>
      </c>
      <c r="H24" s="160">
        <v>2</v>
      </c>
    </row>
    <row r="25" spans="1:8" ht="12.75">
      <c r="A25" s="48" t="s">
        <v>57</v>
      </c>
      <c r="B25" s="45" t="s">
        <v>48</v>
      </c>
      <c r="C25" s="101" t="s">
        <v>96</v>
      </c>
      <c r="D25" s="102">
        <v>10314</v>
      </c>
      <c r="E25" s="152">
        <f t="shared" si="0"/>
        <v>10314</v>
      </c>
      <c r="F25" s="160">
        <v>55</v>
      </c>
      <c r="G25" s="160">
        <v>0.1</v>
      </c>
      <c r="H25" s="160">
        <v>2</v>
      </c>
    </row>
    <row r="26" spans="1:8" ht="12.75">
      <c r="A26" s="48" t="s">
        <v>58</v>
      </c>
      <c r="B26" s="45" t="s">
        <v>47</v>
      </c>
      <c r="C26" s="101" t="s">
        <v>97</v>
      </c>
      <c r="D26" s="102">
        <v>13608</v>
      </c>
      <c r="E26" s="152">
        <f t="shared" si="0"/>
        <v>13608</v>
      </c>
      <c r="F26" s="160">
        <v>70.1</v>
      </c>
      <c r="G26" s="160">
        <v>0.12</v>
      </c>
      <c r="H26" s="160">
        <v>2</v>
      </c>
    </row>
    <row r="27" spans="1:8" ht="12.75">
      <c r="A27" s="48" t="s">
        <v>71</v>
      </c>
      <c r="B27" s="45" t="s">
        <v>49</v>
      </c>
      <c r="C27" s="101" t="s">
        <v>109</v>
      </c>
      <c r="D27" s="102">
        <v>5736</v>
      </c>
      <c r="E27" s="152">
        <f t="shared" si="0"/>
        <v>5736</v>
      </c>
      <c r="F27" s="46">
        <v>47</v>
      </c>
      <c r="G27" s="47">
        <v>0.11</v>
      </c>
      <c r="H27" s="45">
        <v>3</v>
      </c>
    </row>
    <row r="28" spans="1:8" ht="24">
      <c r="A28" s="48" t="s">
        <v>73</v>
      </c>
      <c r="B28" s="45" t="s">
        <v>49</v>
      </c>
      <c r="C28" s="101" t="s">
        <v>35</v>
      </c>
      <c r="D28" s="102">
        <v>12818</v>
      </c>
      <c r="E28" s="152">
        <f t="shared" si="0"/>
        <v>12818</v>
      </c>
      <c r="F28" s="46">
        <v>55.4</v>
      </c>
      <c r="G28" s="47">
        <v>0.14</v>
      </c>
      <c r="H28" s="45">
        <v>4</v>
      </c>
    </row>
    <row r="29" spans="1:8" ht="12.75">
      <c r="A29" s="48" t="s">
        <v>74</v>
      </c>
      <c r="B29" s="45" t="s">
        <v>49</v>
      </c>
      <c r="C29" s="101" t="s">
        <v>36</v>
      </c>
      <c r="D29" s="102">
        <v>7174</v>
      </c>
      <c r="E29" s="152">
        <f t="shared" si="0"/>
        <v>7174</v>
      </c>
      <c r="F29" s="46">
        <v>55.1</v>
      </c>
      <c r="G29" s="47">
        <v>0.13</v>
      </c>
      <c r="H29" s="45">
        <v>4</v>
      </c>
    </row>
    <row r="30" spans="1:8" ht="12.75">
      <c r="A30" s="48" t="s">
        <v>75</v>
      </c>
      <c r="B30" s="45" t="s">
        <v>49</v>
      </c>
      <c r="C30" s="101" t="s">
        <v>37</v>
      </c>
      <c r="D30" s="102">
        <v>17034</v>
      </c>
      <c r="E30" s="152">
        <f t="shared" si="0"/>
        <v>17034</v>
      </c>
      <c r="F30" s="46">
        <v>55.7</v>
      </c>
      <c r="G30" s="47">
        <v>0.14</v>
      </c>
      <c r="H30" s="45">
        <v>4</v>
      </c>
    </row>
    <row r="31" spans="1:8" ht="12.75">
      <c r="A31" s="48" t="s">
        <v>83</v>
      </c>
      <c r="B31" s="45" t="s">
        <v>49</v>
      </c>
      <c r="C31" s="101" t="s">
        <v>110</v>
      </c>
      <c r="D31" s="102">
        <v>6704</v>
      </c>
      <c r="E31" s="152">
        <f t="shared" si="0"/>
        <v>6704</v>
      </c>
      <c r="F31" s="46">
        <v>54.9</v>
      </c>
      <c r="G31" s="47">
        <v>0.13</v>
      </c>
      <c r="H31" s="45">
        <v>3</v>
      </c>
    </row>
    <row r="32" spans="1:8" ht="12.75">
      <c r="A32" s="48" t="s">
        <v>6</v>
      </c>
      <c r="B32" s="45" t="s">
        <v>49</v>
      </c>
      <c r="C32" s="101" t="s">
        <v>111</v>
      </c>
      <c r="D32" s="102">
        <v>6110</v>
      </c>
      <c r="E32" s="152">
        <f t="shared" si="0"/>
        <v>6110</v>
      </c>
      <c r="F32" s="46">
        <v>32</v>
      </c>
      <c r="G32" s="47">
        <v>0.07</v>
      </c>
      <c r="H32" s="45">
        <v>2</v>
      </c>
    </row>
    <row r="33" spans="1:8" ht="12.75">
      <c r="A33" s="48" t="s">
        <v>182</v>
      </c>
      <c r="B33" s="156" t="s">
        <v>184</v>
      </c>
      <c r="C33" s="156" t="s">
        <v>185</v>
      </c>
      <c r="D33" s="102">
        <v>16058</v>
      </c>
      <c r="E33" s="152">
        <f t="shared" si="0"/>
        <v>16058</v>
      </c>
      <c r="F33" s="46">
        <v>100</v>
      </c>
      <c r="G33" s="47">
        <v>0.16</v>
      </c>
      <c r="H33" s="45">
        <v>3</v>
      </c>
    </row>
    <row r="34" spans="1:8" ht="12.75">
      <c r="A34" s="48" t="s">
        <v>183</v>
      </c>
      <c r="B34" s="156" t="s">
        <v>184</v>
      </c>
      <c r="C34" s="156" t="s">
        <v>186</v>
      </c>
      <c r="D34" s="102">
        <v>16058</v>
      </c>
      <c r="E34" s="152">
        <f t="shared" si="0"/>
        <v>16058</v>
      </c>
      <c r="F34" s="46">
        <v>100</v>
      </c>
      <c r="G34" s="47">
        <v>0.16</v>
      </c>
      <c r="H34" s="45">
        <v>3</v>
      </c>
    </row>
    <row r="35" spans="1:8" ht="12.75">
      <c r="A35" s="48" t="s">
        <v>77</v>
      </c>
      <c r="B35" s="45" t="s">
        <v>50</v>
      </c>
      <c r="C35" s="101" t="s">
        <v>38</v>
      </c>
      <c r="D35" s="102">
        <v>3574</v>
      </c>
      <c r="E35" s="152">
        <f t="shared" si="0"/>
        <v>3574</v>
      </c>
      <c r="F35" s="46">
        <v>25.3</v>
      </c>
      <c r="G35" s="47">
        <v>0.08</v>
      </c>
      <c r="H35" s="45">
        <v>2</v>
      </c>
    </row>
    <row r="36" spans="1:8" ht="12.75">
      <c r="A36" s="48" t="s">
        <v>78</v>
      </c>
      <c r="B36" s="45" t="s">
        <v>50</v>
      </c>
      <c r="C36" s="101" t="s">
        <v>39</v>
      </c>
      <c r="D36" s="102">
        <v>7790</v>
      </c>
      <c r="E36" s="152">
        <f t="shared" si="0"/>
        <v>7790</v>
      </c>
      <c r="F36" s="46">
        <v>25.6</v>
      </c>
      <c r="G36" s="47">
        <v>0.08</v>
      </c>
      <c r="H36" s="45">
        <v>2</v>
      </c>
    </row>
    <row r="37" spans="1:8" ht="12.75">
      <c r="A37" s="48" t="s">
        <v>79</v>
      </c>
      <c r="B37" s="45" t="s">
        <v>51</v>
      </c>
      <c r="C37" s="101" t="s">
        <v>112</v>
      </c>
      <c r="D37" s="102">
        <v>6490</v>
      </c>
      <c r="E37" s="152">
        <f t="shared" si="0"/>
        <v>6490</v>
      </c>
      <c r="F37" s="46">
        <v>49.5</v>
      </c>
      <c r="G37" s="47">
        <v>0.11</v>
      </c>
      <c r="H37" s="45">
        <v>4</v>
      </c>
    </row>
    <row r="38" spans="1:8" ht="12.75">
      <c r="A38" s="48" t="s">
        <v>81</v>
      </c>
      <c r="B38" s="45" t="s">
        <v>51</v>
      </c>
      <c r="C38" s="101" t="s">
        <v>113</v>
      </c>
      <c r="D38" s="102">
        <v>14922</v>
      </c>
      <c r="E38" s="152">
        <f t="shared" si="0"/>
        <v>14922</v>
      </c>
      <c r="F38" s="46">
        <v>50.1</v>
      </c>
      <c r="G38" s="47">
        <v>0.11</v>
      </c>
      <c r="H38" s="45">
        <v>4</v>
      </c>
    </row>
    <row r="39" spans="1:8" ht="12.75">
      <c r="A39" s="48" t="s">
        <v>65</v>
      </c>
      <c r="B39" s="45" t="s">
        <v>64</v>
      </c>
      <c r="C39" s="101" t="s">
        <v>102</v>
      </c>
      <c r="D39" s="102">
        <v>8742</v>
      </c>
      <c r="E39" s="152">
        <f t="shared" si="0"/>
        <v>8742</v>
      </c>
      <c r="F39" s="46">
        <v>59.5</v>
      </c>
      <c r="G39" s="47">
        <v>0.14</v>
      </c>
      <c r="H39" s="45">
        <v>3</v>
      </c>
    </row>
    <row r="40" spans="1:8" ht="12.75">
      <c r="A40" s="48" t="s">
        <v>67</v>
      </c>
      <c r="B40" s="45" t="s">
        <v>64</v>
      </c>
      <c r="C40" s="101" t="s">
        <v>103</v>
      </c>
      <c r="D40" s="102">
        <v>17174</v>
      </c>
      <c r="E40" s="152">
        <f t="shared" si="0"/>
        <v>17174</v>
      </c>
      <c r="F40" s="46">
        <v>60.1</v>
      </c>
      <c r="G40" s="47">
        <v>0.16</v>
      </c>
      <c r="H40" s="45">
        <v>3</v>
      </c>
    </row>
    <row r="41" spans="1:8" ht="12.75">
      <c r="A41" s="48" t="s">
        <v>60</v>
      </c>
      <c r="B41" s="45" t="s">
        <v>50</v>
      </c>
      <c r="C41" s="101" t="s">
        <v>98</v>
      </c>
      <c r="D41" s="102">
        <v>2426</v>
      </c>
      <c r="E41" s="152">
        <f t="shared" si="0"/>
        <v>2426</v>
      </c>
      <c r="F41" s="46">
        <v>19.8</v>
      </c>
      <c r="G41" s="99">
        <v>0.06</v>
      </c>
      <c r="H41" s="140">
        <v>1</v>
      </c>
    </row>
    <row r="42" spans="1:8" ht="12.75">
      <c r="A42" s="48" t="s">
        <v>62</v>
      </c>
      <c r="B42" s="45" t="s">
        <v>51</v>
      </c>
      <c r="C42" s="101" t="s">
        <v>99</v>
      </c>
      <c r="D42" s="102">
        <v>4194</v>
      </c>
      <c r="E42" s="152">
        <f t="shared" si="0"/>
        <v>4194</v>
      </c>
      <c r="F42" s="46">
        <v>38.5</v>
      </c>
      <c r="G42" s="99">
        <v>0.07</v>
      </c>
      <c r="H42" s="140">
        <v>2</v>
      </c>
    </row>
    <row r="43" spans="1:8" ht="12.75">
      <c r="A43" s="48" t="s">
        <v>68</v>
      </c>
      <c r="B43" s="45" t="s">
        <v>49</v>
      </c>
      <c r="C43" s="101" t="s">
        <v>100</v>
      </c>
      <c r="D43" s="102">
        <v>4588</v>
      </c>
      <c r="E43" s="152">
        <f t="shared" si="0"/>
        <v>4588</v>
      </c>
      <c r="F43" s="46">
        <v>41.5</v>
      </c>
      <c r="G43" s="99">
        <v>0.09</v>
      </c>
      <c r="H43" s="140">
        <v>2</v>
      </c>
    </row>
    <row r="44" spans="1:8" ht="12.75">
      <c r="A44" s="48" t="s">
        <v>143</v>
      </c>
      <c r="B44" s="45" t="s">
        <v>64</v>
      </c>
      <c r="C44" s="101" t="s">
        <v>101</v>
      </c>
      <c r="D44" s="99">
        <v>6446</v>
      </c>
      <c r="E44" s="152">
        <f t="shared" si="0"/>
        <v>6446</v>
      </c>
      <c r="F44" s="46">
        <v>71.5</v>
      </c>
      <c r="G44" s="99">
        <v>0.17</v>
      </c>
      <c r="H44" s="140">
        <v>2</v>
      </c>
    </row>
    <row r="45" spans="1:8" ht="12.75">
      <c r="A45" s="48" t="s">
        <v>85</v>
      </c>
      <c r="B45" s="45" t="s">
        <v>114</v>
      </c>
      <c r="C45" s="101" t="s">
        <v>104</v>
      </c>
      <c r="D45" s="102">
        <v>1148</v>
      </c>
      <c r="E45" s="152">
        <f t="shared" si="0"/>
        <v>1148</v>
      </c>
      <c r="F45" s="46">
        <v>5.5</v>
      </c>
      <c r="G45" s="99">
        <v>0.02</v>
      </c>
      <c r="H45" s="140">
        <v>1</v>
      </c>
    </row>
    <row r="46" spans="1:8" ht="12.75">
      <c r="A46" s="48" t="s">
        <v>86</v>
      </c>
      <c r="B46" s="45" t="s">
        <v>116</v>
      </c>
      <c r="C46" s="101" t="s">
        <v>105</v>
      </c>
      <c r="D46" s="102">
        <v>1438</v>
      </c>
      <c r="E46" s="152">
        <f t="shared" si="0"/>
        <v>1438</v>
      </c>
      <c r="F46" s="46">
        <v>8.1</v>
      </c>
      <c r="G46" s="99">
        <v>0.02</v>
      </c>
      <c r="H46" s="140">
        <v>1</v>
      </c>
    </row>
    <row r="47" spans="1:8" ht="12.75">
      <c r="A47" s="48" t="s">
        <v>87</v>
      </c>
      <c r="B47" s="45" t="s">
        <v>118</v>
      </c>
      <c r="C47" s="101" t="s">
        <v>106</v>
      </c>
      <c r="D47" s="102">
        <v>2116</v>
      </c>
      <c r="E47" s="152">
        <f t="shared" si="0"/>
        <v>2116</v>
      </c>
      <c r="F47" s="46">
        <v>13.4</v>
      </c>
      <c r="G47" s="99">
        <v>0.04</v>
      </c>
      <c r="H47" s="140">
        <v>1</v>
      </c>
    </row>
    <row r="48" spans="1:8" ht="12.75">
      <c r="A48" s="48" t="s">
        <v>91</v>
      </c>
      <c r="B48" s="45" t="s">
        <v>115</v>
      </c>
      <c r="C48" s="101" t="s">
        <v>107</v>
      </c>
      <c r="D48" s="102">
        <v>5364</v>
      </c>
      <c r="E48" s="152">
        <f t="shared" si="0"/>
        <v>5364</v>
      </c>
      <c r="F48" s="46">
        <v>5.8</v>
      </c>
      <c r="G48" s="99">
        <v>0.02</v>
      </c>
      <c r="H48" s="140">
        <v>1</v>
      </c>
    </row>
    <row r="49" spans="1:8" ht="12.75">
      <c r="A49" s="48" t="s">
        <v>92</v>
      </c>
      <c r="B49" s="45" t="s">
        <v>117</v>
      </c>
      <c r="C49" s="101" t="s">
        <v>108</v>
      </c>
      <c r="D49" s="102">
        <v>7082</v>
      </c>
      <c r="E49" s="152">
        <f t="shared" si="0"/>
        <v>7082</v>
      </c>
      <c r="F49" s="46">
        <v>8.4</v>
      </c>
      <c r="G49" s="99">
        <v>0.03</v>
      </c>
      <c r="H49" s="140">
        <v>1</v>
      </c>
    </row>
    <row r="51" spans="1:3" ht="12.75">
      <c r="A51" s="49"/>
      <c r="B51" s="49"/>
      <c r="C51" s="49"/>
    </row>
    <row r="52" spans="1:3" ht="12.75">
      <c r="A52" s="49"/>
      <c r="B52" s="49"/>
      <c r="C52" s="49"/>
    </row>
    <row r="53" spans="1:3" ht="12.75">
      <c r="A53" s="49"/>
      <c r="B53" s="49"/>
      <c r="C53" s="49"/>
    </row>
    <row r="54" ht="10.5" customHeight="1"/>
    <row r="58" ht="17.25" customHeight="1"/>
  </sheetData>
  <sheetProtection/>
  <mergeCells count="3">
    <mergeCell ref="A8:H8"/>
    <mergeCell ref="F10:G10"/>
    <mergeCell ref="F11:G11"/>
  </mergeCells>
  <hyperlinks>
    <hyperlink ref="H4" r:id="rId1" display="www.slavmeb.ru"/>
  </hyperlink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view="pageBreakPreview" zoomScaleNormal="80" zoomScaleSheetLayoutView="100" zoomScalePageLayoutView="55" workbookViewId="0" topLeftCell="A1">
      <selection activeCell="D5" sqref="D5"/>
    </sheetView>
  </sheetViews>
  <sheetFormatPr defaultColWidth="9.00390625" defaultRowHeight="12.75"/>
  <cols>
    <col min="1" max="1" width="20.00390625" style="50" customWidth="1"/>
    <col min="2" max="2" width="77.375" style="50" customWidth="1"/>
    <col min="3" max="16384" width="9.125" style="7" customWidth="1"/>
  </cols>
  <sheetData>
    <row r="1" spans="1:2" ht="16.5" customHeight="1">
      <c r="A1" s="52"/>
      <c r="B1" s="53" t="s">
        <v>0</v>
      </c>
    </row>
    <row r="2" spans="1:2" ht="16.5" customHeight="1">
      <c r="A2" s="52"/>
      <c r="B2" s="53" t="s">
        <v>1</v>
      </c>
    </row>
    <row r="3" spans="1:2" ht="16.5" customHeight="1">
      <c r="A3" s="52"/>
      <c r="B3" s="54" t="s">
        <v>197</v>
      </c>
    </row>
    <row r="4" spans="1:2" ht="16.5" customHeight="1">
      <c r="A4" s="55"/>
      <c r="B4" s="56" t="s">
        <v>4</v>
      </c>
    </row>
    <row r="5" spans="1:2" ht="11.25" customHeight="1">
      <c r="A5" s="57"/>
      <c r="B5" s="57"/>
    </row>
    <row r="6" spans="1:2" ht="16.5">
      <c r="A6" s="192" t="s">
        <v>191</v>
      </c>
      <c r="B6" s="192"/>
    </row>
    <row r="7" spans="1:2" ht="16.5">
      <c r="A7" s="195"/>
      <c r="B7" s="196"/>
    </row>
    <row r="8" spans="1:2" ht="98.25" customHeight="1">
      <c r="A8" s="88" t="s">
        <v>151</v>
      </c>
      <c r="B8" s="95" t="s">
        <v>148</v>
      </c>
    </row>
    <row r="9" spans="1:2" ht="96" customHeight="1">
      <c r="A9" s="1" t="s">
        <v>3</v>
      </c>
      <c r="B9" s="95" t="s">
        <v>149</v>
      </c>
    </row>
    <row r="10" spans="1:2" s="58" customFormat="1" ht="83.25" customHeight="1">
      <c r="A10" s="88" t="s">
        <v>150</v>
      </c>
      <c r="B10" s="95" t="s">
        <v>188</v>
      </c>
    </row>
    <row r="11" spans="1:2" ht="21" customHeight="1">
      <c r="A11" s="197" t="s">
        <v>156</v>
      </c>
      <c r="B11" s="96" t="s">
        <v>157</v>
      </c>
    </row>
    <row r="12" spans="1:2" ht="19.5" customHeight="1">
      <c r="A12" s="198"/>
      <c r="B12" s="96" t="s">
        <v>189</v>
      </c>
    </row>
    <row r="13" spans="1:2" ht="58.5" customHeight="1">
      <c r="A13" s="193" t="s">
        <v>158</v>
      </c>
      <c r="B13" s="96" t="s">
        <v>181</v>
      </c>
    </row>
    <row r="14" spans="1:2" ht="53.25" customHeight="1">
      <c r="A14" s="194"/>
      <c r="B14" s="96" t="s">
        <v>119</v>
      </c>
    </row>
    <row r="15" spans="1:2" ht="54" customHeight="1">
      <c r="A15" s="88" t="s">
        <v>152</v>
      </c>
      <c r="B15" s="95" t="s">
        <v>153</v>
      </c>
    </row>
    <row r="19" ht="6" customHeight="1"/>
  </sheetData>
  <sheetProtection/>
  <mergeCells count="4">
    <mergeCell ref="A6:B6"/>
    <mergeCell ref="A13:A14"/>
    <mergeCell ref="A7:B7"/>
    <mergeCell ref="A11:A12"/>
  </mergeCells>
  <hyperlinks>
    <hyperlink ref="B4" r:id="rId1" display="www.slavmeb.ru"/>
  </hyperlinks>
  <printOptions/>
  <pageMargins left="0.31496062992125984" right="0.31496062992125984" top="0.3937007874015748" bottom="0.6060606060606061" header="0.31496062992125984" footer="0.31496062992125984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Ищенко Елена Анатольевна</dc:creator>
  <cp:keywords/>
  <dc:description/>
  <cp:lastModifiedBy>Ищенко Елена Анатольевна</cp:lastModifiedBy>
  <cp:lastPrinted>2015-12-17T12:20:30Z</cp:lastPrinted>
  <dcterms:created xsi:type="dcterms:W3CDTF">2012-08-08T12:22:07Z</dcterms:created>
  <dcterms:modified xsi:type="dcterms:W3CDTF">2015-12-17T12:28:42Z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